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VILTKÖTT\"/>
    </mc:Choice>
  </mc:AlternateContent>
  <xr:revisionPtr revIDLastSave="0" documentId="13_ncr:1_{BA6AE6D2-BBC3-4EEB-AFEF-028D53186C1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Vilt totalt" sheetId="1" r:id="rId1"/>
    <sheet name="Vildsv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F26" i="2" s="1"/>
  <c r="G26" i="2" l="1"/>
  <c r="E45" i="1"/>
  <c r="F45" i="1"/>
  <c r="G45" i="1"/>
  <c r="E44" i="1" l="1"/>
  <c r="F44" i="1" s="1"/>
  <c r="E24" i="2"/>
  <c r="F24" i="2" s="1"/>
  <c r="G44" i="1" l="1"/>
  <c r="G24" i="2"/>
  <c r="E23" i="2"/>
  <c r="F23" i="2" s="1"/>
  <c r="G23" i="2" l="1"/>
  <c r="E42" i="1"/>
  <c r="F42" i="1" s="1"/>
  <c r="G42" i="1" l="1"/>
  <c r="E25" i="2"/>
  <c r="E43" i="1"/>
  <c r="G43" i="1" s="1"/>
  <c r="G25" i="2" l="1"/>
  <c r="F25" i="2"/>
  <c r="F43" i="1"/>
  <c r="E22" i="2"/>
  <c r="E21" i="2"/>
  <c r="E20" i="2"/>
  <c r="E19" i="2"/>
  <c r="E18" i="2"/>
  <c r="E17" i="2"/>
  <c r="E16" i="2"/>
  <c r="E15" i="2"/>
  <c r="E14" i="2"/>
  <c r="E41" i="1"/>
  <c r="G41" i="1" s="1"/>
  <c r="E40" i="1"/>
  <c r="G40" i="1" s="1"/>
  <c r="E39" i="1"/>
  <c r="G39" i="1" s="1"/>
  <c r="E38" i="1"/>
  <c r="G38" i="1" s="1"/>
  <c r="E37" i="1"/>
  <c r="G37" i="1" s="1"/>
  <c r="E36" i="1"/>
  <c r="F36" i="1" s="1"/>
  <c r="E35" i="1"/>
  <c r="G35" i="1" s="1"/>
  <c r="E34" i="1"/>
  <c r="E33" i="1"/>
  <c r="E32" i="1"/>
  <c r="G32" i="1" s="1"/>
  <c r="E31" i="1"/>
  <c r="G31" i="1" s="1"/>
  <c r="E30" i="1"/>
  <c r="F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F22" i="1" s="1"/>
  <c r="E21" i="1"/>
  <c r="G21" i="1" s="1"/>
  <c r="E20" i="1"/>
  <c r="G20" i="1" s="1"/>
  <c r="E19" i="1"/>
  <c r="F19" i="1" s="1"/>
  <c r="E18" i="1"/>
  <c r="G18" i="1" s="1"/>
  <c r="E17" i="1"/>
  <c r="G17" i="1" s="1"/>
  <c r="E16" i="1"/>
  <c r="G16" i="1" s="1"/>
  <c r="G18" i="2" l="1"/>
  <c r="F18" i="2"/>
  <c r="F20" i="2"/>
  <c r="G20" i="2"/>
  <c r="F14" i="2"/>
  <c r="G14" i="2"/>
  <c r="G19" i="2"/>
  <c r="F19" i="2"/>
  <c r="F15" i="2"/>
  <c r="G15" i="2"/>
  <c r="G16" i="2"/>
  <c r="F16" i="2"/>
  <c r="G17" i="2"/>
  <c r="F17" i="2"/>
  <c r="F22" i="2"/>
  <c r="G22" i="2"/>
  <c r="G21" i="2"/>
  <c r="F21" i="2"/>
  <c r="G34" i="1"/>
  <c r="F34" i="1"/>
  <c r="G33" i="1"/>
  <c r="F33" i="1"/>
  <c r="F41" i="1"/>
  <c r="F39" i="1"/>
  <c r="F35" i="1"/>
  <c r="G36" i="1"/>
  <c r="F17" i="1"/>
  <c r="G22" i="1"/>
  <c r="F29" i="1"/>
  <c r="G19" i="1"/>
  <c r="F37" i="1"/>
  <c r="F31" i="1"/>
  <c r="F23" i="1"/>
  <c r="F25" i="1"/>
  <c r="G30" i="1"/>
  <c r="F20" i="1"/>
  <c r="F28" i="1"/>
  <c r="F18" i="1"/>
  <c r="F26" i="1"/>
  <c r="F40" i="1"/>
  <c r="F21" i="1"/>
  <c r="F16" i="1"/>
  <c r="F24" i="1"/>
  <c r="F32" i="1"/>
  <c r="F38" i="1"/>
  <c r="F27" i="1"/>
</calcChain>
</file>

<file path=xl/sharedStrings.xml><?xml version="1.0" encoding="utf-8"?>
<sst xmlns="http://schemas.openxmlformats.org/spreadsheetml/2006/main" count="39" uniqueCount="27">
  <si>
    <t>Produktion</t>
  </si>
  <si>
    <t>Import</t>
  </si>
  <si>
    <t>Export</t>
  </si>
  <si>
    <t>Totalkonsumtion</t>
  </si>
  <si>
    <t>Totalkonsumtion kg/capita</t>
  </si>
  <si>
    <t>Befolkning</t>
  </si>
  <si>
    <t>Källa: Jordbruksverket, Statistiska centralbyrån och Svenska Jägareförbundet</t>
  </si>
  <si>
    <t>SVENSK MARKNADSBALANS VILDSVIN, TON SLAKTAD VIKT FÖR PRODUKTION OCH HANDEL</t>
  </si>
  <si>
    <t>År</t>
  </si>
  <si>
    <t>SVENSK MARKNADSBALANS VILTKÖTT, TON SLAKTAD VIKT FÖR PRODUKTIONEN OCH TON PRODUKTVIKT FÖR HANDELN</t>
  </si>
  <si>
    <t>Bra att veta om beräkningen</t>
  </si>
  <si>
    <t>Ungefär 50 procent av produktionen utgörs av älg, 25 procent av vildsvin samt 20 procent av rådjur plus dovhort.</t>
  </si>
  <si>
    <t xml:space="preserve">För att räkna om antalet avskjutna djur till slaktad vikt används scahblontal. Dessa tal uppdaterades 2020 från 2012 och framåt. </t>
  </si>
  <si>
    <t>Handelssiffrorna är inte omräknade till slaktad vikt utan anges i produktvikt för vilt i kapitel 0208 samt vildsvin i kapitel 0203, 0210 och 1602 i SCB:s handelsstatistik.</t>
  </si>
  <si>
    <t xml:space="preserve">Att det inte sker någon omräkning till slaktad vikt i handeln påverkar siffran för konsumtionen, som därmed skiljer ett par hekto mot viltsiffran i den officiella statistiken. </t>
  </si>
  <si>
    <t xml:space="preserve">De flesta år består ungefär tre fjärdedelar av importen och exporten av viltkött totalt av vildsvinskött. Övrig handel avser framför allt annat klövvilt. </t>
  </si>
  <si>
    <t xml:space="preserve">Vildsvin presenteras också i en separat marknadsbalans från 2012. </t>
  </si>
  <si>
    <t xml:space="preserve">Totalkonsumtionen är framräknad som produktion + import - export.  </t>
  </si>
  <si>
    <t xml:space="preserve">Totalkonsumtionen i kg/capita är totalkonsumtionen dividerat med ett snitt av befolkningen för aktuell period. </t>
  </si>
  <si>
    <t>Produktionen av vildsvinskött beräknas genom att räkna om antalet avskjutna vildsvin årligen till slaktad vikt, siffrorna kommer från Svenska Jägareförbundet.</t>
  </si>
  <si>
    <t xml:space="preserve">Handeln med vildsvinskött har räknats om via samma schablontal som för tamgrisar till slaktad vikt, alltså den enhet produktionen anges i. </t>
  </si>
  <si>
    <t xml:space="preserve">Från 2012 är medelvikten för ett slaktat vildsvin 51,3 kg/vildsvin </t>
  </si>
  <si>
    <t xml:space="preserve">Vildsvin i handelsstatistiken finns under varukoder i kapitel 0203, 0210 och 1602. Den största importen kommer från Tyskland och Danmark men i siffrorna döljer sig också transithandel från andra ursprungsländer. </t>
  </si>
  <si>
    <t xml:space="preserve">Totalkonsumtionen är framräknad som produktion+import-export.  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</si>
  <si>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</si>
  <si>
    <t>Försörjningsgrad</t>
  </si>
  <si>
    <t>Produktionen av vilt utgår från avskjutningen som hämtas från Svenska Jägareförbundet, inklusive avskjutning i hägn men exklusive ren. Produktionen anges i slaktad vikt.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</si>
</sst>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4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i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3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/>
    <xf numFmtId="1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3" fontId="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</cellXfs>
  <cellStyles count="1">
    <cellStyle name="Normal" xfId="0" builtinId="0"/>
  </cellStyles>
  <dxfs count="2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165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165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Svensk</a:t>
            </a:r>
            <a:r>
              <a:rPr lang="sv-SE" baseline="0"/>
              <a:t> marknadsbalans viltkött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'Vilt totalt'!$B$15</c:f>
              <c:strCache>
                <c:ptCount val="1"/>
                <c:pt idx="0">
                  <c:v>Produktion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'Vilt totalt'!$A$16:$A$45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'Vilt totalt'!$B$16:$B$45</c:f>
              <c:numCache>
                <c:formatCode>#,##0</c:formatCode>
                <c:ptCount val="30"/>
                <c:pt idx="0">
                  <c:v>16026.454600000001</c:v>
                </c:pt>
                <c:pt idx="1">
                  <c:v>16302.125840000004</c:v>
                </c:pt>
                <c:pt idx="2">
                  <c:v>15997.996990000001</c:v>
                </c:pt>
                <c:pt idx="3">
                  <c:v>17251.256640000003</c:v>
                </c:pt>
                <c:pt idx="4">
                  <c:v>17734.945339999998</c:v>
                </c:pt>
                <c:pt idx="5">
                  <c:v>17690.556049999999</c:v>
                </c:pt>
                <c:pt idx="6">
                  <c:v>17202.081389999996</c:v>
                </c:pt>
                <c:pt idx="7">
                  <c:v>17121.911370000005</c:v>
                </c:pt>
                <c:pt idx="8">
                  <c:v>17416.25836</c:v>
                </c:pt>
                <c:pt idx="9">
                  <c:v>16536.394360000002</c:v>
                </c:pt>
                <c:pt idx="10">
                  <c:v>15698</c:v>
                </c:pt>
                <c:pt idx="11">
                  <c:v>13832</c:v>
                </c:pt>
                <c:pt idx="12">
                  <c:v>14494.517600000001</c:v>
                </c:pt>
                <c:pt idx="13">
                  <c:v>15608.874199999998</c:v>
                </c:pt>
                <c:pt idx="14">
                  <c:v>16411.812679999999</c:v>
                </c:pt>
                <c:pt idx="15">
                  <c:v>16505.222979999999</c:v>
                </c:pt>
                <c:pt idx="16">
                  <c:v>17801.680400000001</c:v>
                </c:pt>
                <c:pt idx="17">
                  <c:v>19578</c:v>
                </c:pt>
                <c:pt idx="18">
                  <c:v>19178</c:v>
                </c:pt>
                <c:pt idx="19">
                  <c:v>18347</c:v>
                </c:pt>
                <c:pt idx="20">
                  <c:v>18435</c:v>
                </c:pt>
                <c:pt idx="21">
                  <c:v>18581</c:v>
                </c:pt>
                <c:pt idx="22">
                  <c:v>19697</c:v>
                </c:pt>
                <c:pt idx="23">
                  <c:v>19594</c:v>
                </c:pt>
                <c:pt idx="24">
                  <c:v>21430</c:v>
                </c:pt>
                <c:pt idx="25">
                  <c:v>22780</c:v>
                </c:pt>
                <c:pt idx="26">
                  <c:v>19272</c:v>
                </c:pt>
                <c:pt idx="27">
                  <c:v>18105</c:v>
                </c:pt>
                <c:pt idx="28">
                  <c:v>15774</c:v>
                </c:pt>
                <c:pt idx="29">
                  <c:v>19463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1"/>
          <c:tx>
            <c:strRef>
              <c:f>'Vilt totalt'!$C$15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'Vilt totalt'!$A$16:$A$45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'Vilt totalt'!$C$16:$C$45</c:f>
              <c:numCache>
                <c:formatCode>#,##0</c:formatCode>
                <c:ptCount val="30"/>
                <c:pt idx="0">
                  <c:v>2861</c:v>
                </c:pt>
                <c:pt idx="1">
                  <c:v>2932</c:v>
                </c:pt>
                <c:pt idx="2">
                  <c:v>3684</c:v>
                </c:pt>
                <c:pt idx="3">
                  <c:v>4639</c:v>
                </c:pt>
                <c:pt idx="4">
                  <c:v>4374</c:v>
                </c:pt>
                <c:pt idx="5">
                  <c:v>6125</c:v>
                </c:pt>
                <c:pt idx="6">
                  <c:v>7651</c:v>
                </c:pt>
                <c:pt idx="7">
                  <c:v>7575</c:v>
                </c:pt>
                <c:pt idx="8">
                  <c:v>7636</c:v>
                </c:pt>
                <c:pt idx="9">
                  <c:v>7324</c:v>
                </c:pt>
                <c:pt idx="10">
                  <c:v>9408</c:v>
                </c:pt>
                <c:pt idx="11">
                  <c:v>8735</c:v>
                </c:pt>
                <c:pt idx="12">
                  <c:v>6105</c:v>
                </c:pt>
                <c:pt idx="13">
                  <c:v>6582</c:v>
                </c:pt>
                <c:pt idx="14">
                  <c:v>5287</c:v>
                </c:pt>
                <c:pt idx="15">
                  <c:v>5679</c:v>
                </c:pt>
                <c:pt idx="16">
                  <c:v>4936</c:v>
                </c:pt>
                <c:pt idx="17">
                  <c:v>5706</c:v>
                </c:pt>
                <c:pt idx="18">
                  <c:v>6977</c:v>
                </c:pt>
                <c:pt idx="19">
                  <c:v>5205</c:v>
                </c:pt>
                <c:pt idx="20">
                  <c:v>5110</c:v>
                </c:pt>
                <c:pt idx="21">
                  <c:v>5701</c:v>
                </c:pt>
                <c:pt idx="22">
                  <c:v>4534</c:v>
                </c:pt>
                <c:pt idx="23">
                  <c:v>3954</c:v>
                </c:pt>
                <c:pt idx="24">
                  <c:v>3928</c:v>
                </c:pt>
                <c:pt idx="25">
                  <c:v>2598</c:v>
                </c:pt>
                <c:pt idx="26">
                  <c:v>2576</c:v>
                </c:pt>
                <c:pt idx="27">
                  <c:v>2505</c:v>
                </c:pt>
                <c:pt idx="28">
                  <c:v>2200</c:v>
                </c:pt>
                <c:pt idx="29">
                  <c:v>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2"/>
          <c:tx>
            <c:strRef>
              <c:f>'Vilt totalt'!$D$15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'Vilt totalt'!$A$16:$A$45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'Vilt totalt'!$D$16:$D$45</c:f>
              <c:numCache>
                <c:formatCode>#,##0</c:formatCode>
                <c:ptCount val="30"/>
                <c:pt idx="0">
                  <c:v>990</c:v>
                </c:pt>
                <c:pt idx="1">
                  <c:v>2604</c:v>
                </c:pt>
                <c:pt idx="2">
                  <c:v>1881</c:v>
                </c:pt>
                <c:pt idx="3">
                  <c:v>1599</c:v>
                </c:pt>
                <c:pt idx="4">
                  <c:v>1842</c:v>
                </c:pt>
                <c:pt idx="5">
                  <c:v>1194</c:v>
                </c:pt>
                <c:pt idx="6">
                  <c:v>1514</c:v>
                </c:pt>
                <c:pt idx="7">
                  <c:v>1597</c:v>
                </c:pt>
                <c:pt idx="8">
                  <c:v>1531</c:v>
                </c:pt>
                <c:pt idx="9">
                  <c:v>1382</c:v>
                </c:pt>
                <c:pt idx="10">
                  <c:v>1606</c:v>
                </c:pt>
                <c:pt idx="11">
                  <c:v>1121</c:v>
                </c:pt>
                <c:pt idx="12">
                  <c:v>1285</c:v>
                </c:pt>
                <c:pt idx="13">
                  <c:v>1453</c:v>
                </c:pt>
                <c:pt idx="14">
                  <c:v>2081</c:v>
                </c:pt>
                <c:pt idx="15">
                  <c:v>2227</c:v>
                </c:pt>
                <c:pt idx="16">
                  <c:v>2234</c:v>
                </c:pt>
                <c:pt idx="17">
                  <c:v>2176</c:v>
                </c:pt>
                <c:pt idx="18">
                  <c:v>1883</c:v>
                </c:pt>
                <c:pt idx="19">
                  <c:v>3381</c:v>
                </c:pt>
                <c:pt idx="20">
                  <c:v>2520</c:v>
                </c:pt>
                <c:pt idx="21">
                  <c:v>1095</c:v>
                </c:pt>
                <c:pt idx="22">
                  <c:v>1344</c:v>
                </c:pt>
                <c:pt idx="23">
                  <c:v>1383</c:v>
                </c:pt>
                <c:pt idx="24">
                  <c:v>1088</c:v>
                </c:pt>
                <c:pt idx="25">
                  <c:v>814</c:v>
                </c:pt>
                <c:pt idx="26">
                  <c:v>759</c:v>
                </c:pt>
                <c:pt idx="27">
                  <c:v>837</c:v>
                </c:pt>
                <c:pt idx="28">
                  <c:v>838</c:v>
                </c:pt>
                <c:pt idx="29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3"/>
          <c:tx>
            <c:strRef>
              <c:f>'Vilt totalt'!$E$15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'Vilt totalt'!$E$16:$E$45</c:f>
              <c:numCache>
                <c:formatCode>#,##0</c:formatCode>
                <c:ptCount val="30"/>
                <c:pt idx="0">
                  <c:v>17897.454600000001</c:v>
                </c:pt>
                <c:pt idx="1">
                  <c:v>16630.125840000004</c:v>
                </c:pt>
                <c:pt idx="2">
                  <c:v>17800.99699</c:v>
                </c:pt>
                <c:pt idx="3">
                  <c:v>20291.256640000003</c:v>
                </c:pt>
                <c:pt idx="4">
                  <c:v>20266.945339999998</c:v>
                </c:pt>
                <c:pt idx="5">
                  <c:v>22621.556049999999</c:v>
                </c:pt>
                <c:pt idx="6">
                  <c:v>23339.081389999996</c:v>
                </c:pt>
                <c:pt idx="7">
                  <c:v>23099.911370000005</c:v>
                </c:pt>
                <c:pt idx="8">
                  <c:v>23521.25836</c:v>
                </c:pt>
                <c:pt idx="9">
                  <c:v>22478.394360000002</c:v>
                </c:pt>
                <c:pt idx="10">
                  <c:v>23500</c:v>
                </c:pt>
                <c:pt idx="11">
                  <c:v>21446</c:v>
                </c:pt>
                <c:pt idx="12">
                  <c:v>19314.517599999999</c:v>
                </c:pt>
                <c:pt idx="13">
                  <c:v>20737.874199999998</c:v>
                </c:pt>
                <c:pt idx="14">
                  <c:v>19617.812679999999</c:v>
                </c:pt>
                <c:pt idx="15">
                  <c:v>19957.222979999999</c:v>
                </c:pt>
                <c:pt idx="16">
                  <c:v>20503.680400000001</c:v>
                </c:pt>
                <c:pt idx="17">
                  <c:v>23108</c:v>
                </c:pt>
                <c:pt idx="18">
                  <c:v>24272</c:v>
                </c:pt>
                <c:pt idx="19">
                  <c:v>20171</c:v>
                </c:pt>
                <c:pt idx="20">
                  <c:v>21025</c:v>
                </c:pt>
                <c:pt idx="21">
                  <c:v>23187</c:v>
                </c:pt>
                <c:pt idx="22">
                  <c:v>22887</c:v>
                </c:pt>
                <c:pt idx="23">
                  <c:v>22165</c:v>
                </c:pt>
                <c:pt idx="24">
                  <c:v>24270</c:v>
                </c:pt>
                <c:pt idx="25">
                  <c:v>24564</c:v>
                </c:pt>
                <c:pt idx="26">
                  <c:v>21089</c:v>
                </c:pt>
                <c:pt idx="27">
                  <c:v>19773</c:v>
                </c:pt>
                <c:pt idx="28">
                  <c:v>17136</c:v>
                </c:pt>
                <c:pt idx="29">
                  <c:v>21196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  <c:extLst/>
      </c:lineChart>
      <c:lineChart>
        <c:grouping val="standard"/>
        <c:varyColors val="0"/>
        <c:ser>
          <c:idx val="5"/>
          <c:order val="4"/>
          <c:tx>
            <c:strRef>
              <c:f>'Vilt totalt'!$F$15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'Vilt totalt'!$F$16:$F$45</c:f>
              <c:numCache>
                <c:formatCode>0.0%</c:formatCode>
                <c:ptCount val="30"/>
                <c:pt idx="0">
                  <c:v>0.89545999462962744</c:v>
                </c:pt>
                <c:pt idx="1">
                  <c:v>0.98027675778549617</c:v>
                </c:pt>
                <c:pt idx="2">
                  <c:v>0.89871353829154277</c:v>
                </c:pt>
                <c:pt idx="3">
                  <c:v>0.85018177760330182</c:v>
                </c:pt>
                <c:pt idx="4">
                  <c:v>0.87506750733655458</c:v>
                </c:pt>
                <c:pt idx="5">
                  <c:v>0.78202206828296406</c:v>
                </c:pt>
                <c:pt idx="6">
                  <c:v>0.73705049065772155</c:v>
                </c:pt>
                <c:pt idx="7">
                  <c:v>0.74121112829187452</c:v>
                </c:pt>
                <c:pt idx="8">
                  <c:v>0.74044755996634526</c:v>
                </c:pt>
                <c:pt idx="9">
                  <c:v>0.7356572758340022</c:v>
                </c:pt>
                <c:pt idx="10">
                  <c:v>0.66800000000000004</c:v>
                </c:pt>
                <c:pt idx="11">
                  <c:v>0.64496875874288917</c:v>
                </c:pt>
                <c:pt idx="12">
                  <c:v>0.75044678309749768</c:v>
                </c:pt>
                <c:pt idx="13">
                  <c:v>0.75267474618975172</c:v>
                </c:pt>
                <c:pt idx="14">
                  <c:v>0.83657709183509243</c:v>
                </c:pt>
                <c:pt idx="15">
                  <c:v>0.8270300430345745</c:v>
                </c:pt>
                <c:pt idx="16">
                  <c:v>0.86821878085848436</c:v>
                </c:pt>
                <c:pt idx="17">
                  <c:v>0.84723905141076683</c:v>
                </c:pt>
                <c:pt idx="18">
                  <c:v>0.79012854317732362</c:v>
                </c:pt>
                <c:pt idx="19">
                  <c:v>0.90957314957116653</c:v>
                </c:pt>
                <c:pt idx="20">
                  <c:v>0.87681331747919145</c:v>
                </c:pt>
                <c:pt idx="21">
                  <c:v>0.80135420709880534</c:v>
                </c:pt>
                <c:pt idx="22">
                  <c:v>0.86061956569231446</c:v>
                </c:pt>
                <c:pt idx="23">
                  <c:v>0.88400631626438075</c:v>
                </c:pt>
                <c:pt idx="24">
                  <c:v>0.88298310671611047</c:v>
                </c:pt>
                <c:pt idx="25">
                  <c:v>0.92737339195570756</c:v>
                </c:pt>
                <c:pt idx="26">
                  <c:v>0.91384133908672771</c:v>
                </c:pt>
                <c:pt idx="27">
                  <c:v>0.91564254286147773</c:v>
                </c:pt>
                <c:pt idx="28">
                  <c:v>0.92051820728291311</c:v>
                </c:pt>
                <c:pt idx="29">
                  <c:v>0.91823929043215702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925-4422-B6F6-09E73F1D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143328"/>
        <c:axId val="682150872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1.0012515644555695E-2"/>
              <c:y val="0.37666373772617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682150872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försörjningsgrad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2143328"/>
        <c:crosses val="max"/>
        <c:crossBetween val="between"/>
      </c:valAx>
      <c:catAx>
        <c:axId val="68214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682150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Svensk marknadsbalans vildsvinskött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Vildsvin!$B$13</c:f>
              <c:strCache>
                <c:ptCount val="1"/>
                <c:pt idx="0">
                  <c:v>Produktion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Vildsvin!$A$14:$A$26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Vildsvin!$B$14:$B$26</c:f>
              <c:numCache>
                <c:formatCode>#,##0</c:formatCode>
                <c:ptCount val="13"/>
                <c:pt idx="0">
                  <c:v>4991</c:v>
                </c:pt>
                <c:pt idx="1">
                  <c:v>4303</c:v>
                </c:pt>
                <c:pt idx="2">
                  <c:v>4599</c:v>
                </c:pt>
                <c:pt idx="3">
                  <c:v>5008</c:v>
                </c:pt>
                <c:pt idx="4">
                  <c:v>5280</c:v>
                </c:pt>
                <c:pt idx="5">
                  <c:v>5891</c:v>
                </c:pt>
                <c:pt idx="6">
                  <c:v>5764</c:v>
                </c:pt>
                <c:pt idx="7">
                  <c:v>7711</c:v>
                </c:pt>
                <c:pt idx="8">
                  <c:v>8254</c:v>
                </c:pt>
                <c:pt idx="9">
                  <c:v>6067</c:v>
                </c:pt>
                <c:pt idx="10">
                  <c:v>5782</c:v>
                </c:pt>
                <c:pt idx="11">
                  <c:v>5387</c:v>
                </c:pt>
                <c:pt idx="12">
                  <c:v>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Vildsvin!$C$13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Vildsvin!$A$14:$A$26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Vildsvin!$C$14:$C$26</c:f>
              <c:numCache>
                <c:formatCode>#,##0</c:formatCode>
                <c:ptCount val="13"/>
                <c:pt idx="0">
                  <c:v>4137</c:v>
                </c:pt>
                <c:pt idx="1">
                  <c:v>5701</c:v>
                </c:pt>
                <c:pt idx="2">
                  <c:v>4233</c:v>
                </c:pt>
                <c:pt idx="3">
                  <c:v>3751</c:v>
                </c:pt>
                <c:pt idx="4">
                  <c:v>5193</c:v>
                </c:pt>
                <c:pt idx="5">
                  <c:v>3985</c:v>
                </c:pt>
                <c:pt idx="6">
                  <c:v>3422</c:v>
                </c:pt>
                <c:pt idx="7">
                  <c:v>3254</c:v>
                </c:pt>
                <c:pt idx="8">
                  <c:v>2217</c:v>
                </c:pt>
                <c:pt idx="9">
                  <c:v>2123</c:v>
                </c:pt>
                <c:pt idx="10">
                  <c:v>1652</c:v>
                </c:pt>
                <c:pt idx="11">
                  <c:v>1502</c:v>
                </c:pt>
                <c:pt idx="12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Vildsvin!$D$13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Vildsvin!$A$14:$A$26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Vildsvin!$D$14:$D$26</c:f>
              <c:numCache>
                <c:formatCode>#,##0</c:formatCode>
                <c:ptCount val="13"/>
                <c:pt idx="0">
                  <c:v>1112</c:v>
                </c:pt>
                <c:pt idx="1">
                  <c:v>765</c:v>
                </c:pt>
                <c:pt idx="2">
                  <c:v>2333</c:v>
                </c:pt>
                <c:pt idx="3">
                  <c:v>1081</c:v>
                </c:pt>
                <c:pt idx="4">
                  <c:v>412</c:v>
                </c:pt>
                <c:pt idx="5">
                  <c:v>750</c:v>
                </c:pt>
                <c:pt idx="6">
                  <c:v>791</c:v>
                </c:pt>
                <c:pt idx="7">
                  <c:v>630</c:v>
                </c:pt>
                <c:pt idx="8">
                  <c:v>490</c:v>
                </c:pt>
                <c:pt idx="9">
                  <c:v>372</c:v>
                </c:pt>
                <c:pt idx="10">
                  <c:v>573</c:v>
                </c:pt>
                <c:pt idx="11">
                  <c:v>452</c:v>
                </c:pt>
                <c:pt idx="12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Vildsvin!$E$13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Vildsvin!$A$14:$A$26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Vildsvin!$E$14:$E$26</c:f>
              <c:numCache>
                <c:formatCode>#,##0</c:formatCode>
                <c:ptCount val="13"/>
                <c:pt idx="0">
                  <c:v>8016</c:v>
                </c:pt>
                <c:pt idx="1">
                  <c:v>9239</c:v>
                </c:pt>
                <c:pt idx="2">
                  <c:v>6499</c:v>
                </c:pt>
                <c:pt idx="3">
                  <c:v>7678</c:v>
                </c:pt>
                <c:pt idx="4">
                  <c:v>10061</c:v>
                </c:pt>
                <c:pt idx="5">
                  <c:v>9126</c:v>
                </c:pt>
                <c:pt idx="6">
                  <c:v>8395</c:v>
                </c:pt>
                <c:pt idx="7">
                  <c:v>10335</c:v>
                </c:pt>
                <c:pt idx="8">
                  <c:v>9981</c:v>
                </c:pt>
                <c:pt idx="9">
                  <c:v>7818</c:v>
                </c:pt>
                <c:pt idx="10">
                  <c:v>6861</c:v>
                </c:pt>
                <c:pt idx="11">
                  <c:v>6437</c:v>
                </c:pt>
                <c:pt idx="12">
                  <c:v>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4"/>
          <c:order val="4"/>
          <c:tx>
            <c:strRef>
              <c:f>Vildsvin!$F$13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Vildsvin!$A$14:$A$26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Vildsvin!$F$14:$F$26</c:f>
              <c:numCache>
                <c:formatCode>0.0%</c:formatCode>
                <c:ptCount val="13"/>
                <c:pt idx="0">
                  <c:v>0.62262974051896203</c:v>
                </c:pt>
                <c:pt idx="1">
                  <c:v>0.4657430457841758</c:v>
                </c:pt>
                <c:pt idx="2">
                  <c:v>0.70764733035851668</c:v>
                </c:pt>
                <c:pt idx="3">
                  <c:v>0.65225319093513934</c:v>
                </c:pt>
                <c:pt idx="4">
                  <c:v>0.52479872776065994</c:v>
                </c:pt>
                <c:pt idx="5">
                  <c:v>0.64551829936445326</c:v>
                </c:pt>
                <c:pt idx="6">
                  <c:v>0.68659916617033945</c:v>
                </c:pt>
                <c:pt idx="7">
                  <c:v>0.74610546686018386</c:v>
                </c:pt>
                <c:pt idx="8">
                  <c:v>0.82697124536619582</c:v>
                </c:pt>
                <c:pt idx="9">
                  <c:v>0.77602967510872345</c:v>
                </c:pt>
                <c:pt idx="10">
                  <c:v>0.84273429529223143</c:v>
                </c:pt>
                <c:pt idx="11">
                  <c:v>0.83688053441043964</c:v>
                </c:pt>
                <c:pt idx="12">
                  <c:v>0.85432536783888136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058280"/>
        <c:axId val="577060576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ton slaktad</a:t>
                </a:r>
                <a:r>
                  <a:rPr lang="sv-SE" baseline="0"/>
                  <a:t> vikt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577060576"/>
        <c:scaling>
          <c:orientation val="minMax"/>
          <c:max val="0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försörjningsgrad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7058280"/>
        <c:crosses val="max"/>
        <c:crossBetween val="between"/>
      </c:valAx>
      <c:catAx>
        <c:axId val="577058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706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47</xdr:row>
      <xdr:rowOff>66676</xdr:rowOff>
    </xdr:from>
    <xdr:to>
      <xdr:col>9</xdr:col>
      <xdr:colOff>628650</xdr:colOff>
      <xdr:row>78</xdr:row>
      <xdr:rowOff>101601</xdr:rowOff>
    </xdr:to>
    <xdr:graphicFrame macro="">
      <xdr:nvGraphicFramePr>
        <xdr:cNvPr id="3" name="Diagram 2" descr="Figuren visar utveckling av svensk produktion, import, export, totalkonsumtion och marknadsandel för viltkött från 1995" title="Svensk marknadsbalans viltköt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28</xdr:row>
      <xdr:rowOff>74610</xdr:rowOff>
    </xdr:from>
    <xdr:to>
      <xdr:col>7</xdr:col>
      <xdr:colOff>1060450</xdr:colOff>
      <xdr:row>55</xdr:row>
      <xdr:rowOff>165100</xdr:rowOff>
    </xdr:to>
    <xdr:graphicFrame macro="">
      <xdr:nvGraphicFramePr>
        <xdr:cNvPr id="3" name="Diagram 2" descr="Figuren visar utveckling av svensk produktion, import, export, totalkonsumtion och marknadsandel för vildsvinskött från 2012" title="Svensk marknadsbalans vildsvinsköt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Helårsbalans" displayName="Helårsbalans" ref="A15:H45" totalsRowShown="0" headerRowDxfId="11" dataDxfId="9" headerRowBorderDxfId="10" tableBorderDxfId="8">
  <autoFilter ref="A15:H45" xr:uid="{00000000-0009-0000-0100-000002000000}"/>
  <tableColumns count="8">
    <tableColumn id="1" xr3:uid="{00000000-0010-0000-0000-000001000000}" name="År" dataDxfId="7"/>
    <tableColumn id="2" xr3:uid="{00000000-0010-0000-0000-000002000000}" name="Produktion" dataDxfId="6"/>
    <tableColumn id="3" xr3:uid="{00000000-0010-0000-0000-000003000000}" name="Import" dataDxfId="5"/>
    <tableColumn id="4" xr3:uid="{00000000-0010-0000-0000-000004000000}" name="Export" dataDxfId="4"/>
    <tableColumn id="5" xr3:uid="{00000000-0010-0000-0000-000005000000}" name="Totalkonsumtion" dataDxfId="3">
      <calculatedColumnFormula>SUM(B16+C16-D16)</calculatedColumnFormula>
    </tableColumn>
    <tableColumn id="6" xr3:uid="{00000000-0010-0000-0000-000006000000}" name="Försörjningsgrad" dataDxfId="2">
      <calculatedColumnFormula>B16/E16</calculatedColumnFormula>
    </tableColumn>
    <tableColumn id="7" xr3:uid="{00000000-0010-0000-0000-000007000000}" name="Totalkonsumtion kg/capita" dataDxfId="1">
      <calculatedColumnFormula>SUM(E16/H16*1000)</calculatedColumnFormula>
    </tableColumn>
    <tableColumn id="8" xr3:uid="{00000000-0010-0000-0000-000008000000}" name="Befolkning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Helårsbalansvildsvin" displayName="Helårsbalansvildsvin" ref="A13:H26" totalsRowShown="0" headerRowDxfId="23" dataDxfId="21" headerRowBorderDxfId="22" tableBorderDxfId="20">
  <autoFilter ref="A13:H26" xr:uid="{00000000-0009-0000-0100-000001000000}"/>
  <tableColumns count="8">
    <tableColumn id="1" xr3:uid="{00000000-0010-0000-0100-000001000000}" name="År" dataDxfId="19"/>
    <tableColumn id="2" xr3:uid="{00000000-0010-0000-0100-000002000000}" name="Produktion" dataDxfId="18"/>
    <tableColumn id="3" xr3:uid="{00000000-0010-0000-0100-000003000000}" name="Import" dataDxfId="17"/>
    <tableColumn id="4" xr3:uid="{00000000-0010-0000-0100-000004000000}" name="Export" dataDxfId="16"/>
    <tableColumn id="5" xr3:uid="{00000000-0010-0000-0100-000005000000}" name="Totalkonsumtion" dataDxfId="15">
      <calculatedColumnFormula>SUM(B14+C14-D14)</calculatedColumnFormula>
    </tableColumn>
    <tableColumn id="6" xr3:uid="{00000000-0010-0000-0100-000006000000}" name="Försörjningsgrad" dataDxfId="14">
      <calculatedColumnFormula>SUM(B14/E14)</calculatedColumnFormula>
    </tableColumn>
    <tableColumn id="7" xr3:uid="{00000000-0010-0000-0100-000007000000}" name="Totalkonsumtion kg/capita" dataDxfId="13">
      <calculatedColumnFormula>SUM(E14/H14*1000)</calculatedColumnFormula>
    </tableColumn>
    <tableColumn id="8" xr3:uid="{00000000-0010-0000-0100-000008000000}" name="Befolkning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opLeftCell="A19" zoomScaleNormal="100" workbookViewId="0">
      <selection activeCell="M15" sqref="M15"/>
    </sheetView>
  </sheetViews>
  <sheetFormatPr defaultColWidth="8.33203125" defaultRowHeight="14" x14ac:dyDescent="0.3"/>
  <cols>
    <col min="1" max="1" width="10.25" customWidth="1"/>
    <col min="2" max="2" width="13.83203125" customWidth="1"/>
    <col min="3" max="3" width="10.75" customWidth="1"/>
    <col min="4" max="4" width="10.83203125" customWidth="1"/>
    <col min="5" max="5" width="20.08203125" customWidth="1"/>
    <col min="6" max="6" width="19" customWidth="1"/>
    <col min="7" max="7" width="20" customWidth="1"/>
    <col min="8" max="8" width="12.83203125" customWidth="1"/>
  </cols>
  <sheetData>
    <row r="1" spans="1:8" ht="18" x14ac:dyDescent="0.3">
      <c r="A1" s="1" t="s">
        <v>9</v>
      </c>
    </row>
    <row r="2" spans="1:8" ht="18" x14ac:dyDescent="0.3">
      <c r="A2" s="1"/>
    </row>
    <row r="3" spans="1:8" x14ac:dyDescent="0.3">
      <c r="A3" s="20" t="s">
        <v>10</v>
      </c>
    </row>
    <row r="4" spans="1:8" x14ac:dyDescent="0.3">
      <c r="A4" s="21" t="s">
        <v>26</v>
      </c>
    </row>
    <row r="5" spans="1:8" x14ac:dyDescent="0.3">
      <c r="A5" s="21" t="s">
        <v>11</v>
      </c>
    </row>
    <row r="6" spans="1:8" x14ac:dyDescent="0.3">
      <c r="A6" s="21" t="s">
        <v>12</v>
      </c>
    </row>
    <row r="7" spans="1:8" x14ac:dyDescent="0.3">
      <c r="A7" s="21" t="s">
        <v>13</v>
      </c>
    </row>
    <row r="8" spans="1:8" x14ac:dyDescent="0.3">
      <c r="A8" s="21" t="s">
        <v>14</v>
      </c>
    </row>
    <row r="9" spans="1:8" x14ac:dyDescent="0.3">
      <c r="A9" s="21" t="s">
        <v>15</v>
      </c>
    </row>
    <row r="10" spans="1:8" x14ac:dyDescent="0.3">
      <c r="A10" s="21" t="s">
        <v>16</v>
      </c>
    </row>
    <row r="11" spans="1:8" x14ac:dyDescent="0.3">
      <c r="A11" s="21" t="s">
        <v>17</v>
      </c>
    </row>
    <row r="12" spans="1:8" x14ac:dyDescent="0.3">
      <c r="A12" s="21" t="s">
        <v>18</v>
      </c>
    </row>
    <row r="13" spans="1:8" x14ac:dyDescent="0.3">
      <c r="A13" s="21" t="s">
        <v>24</v>
      </c>
    </row>
    <row r="15" spans="1:8" ht="31" x14ac:dyDescent="0.3">
      <c r="A15" s="13" t="s">
        <v>8</v>
      </c>
      <c r="B15" s="13" t="s">
        <v>0</v>
      </c>
      <c r="C15" s="13" t="s">
        <v>1</v>
      </c>
      <c r="D15" s="13" t="s">
        <v>2</v>
      </c>
      <c r="E15" s="13" t="s">
        <v>3</v>
      </c>
      <c r="F15" s="13" t="s">
        <v>25</v>
      </c>
      <c r="G15" s="13" t="s">
        <v>4</v>
      </c>
      <c r="H15" s="14" t="s">
        <v>5</v>
      </c>
    </row>
    <row r="16" spans="1:8" ht="15.5" x14ac:dyDescent="0.35">
      <c r="A16" s="7">
        <v>1995</v>
      </c>
      <c r="B16" s="15">
        <v>16026.454600000001</v>
      </c>
      <c r="C16" s="15">
        <v>2861</v>
      </c>
      <c r="D16" s="15">
        <v>990</v>
      </c>
      <c r="E16" s="3">
        <f>SUM(B16+C16-D16)</f>
        <v>17897.454600000001</v>
      </c>
      <c r="F16" s="4">
        <f>B16/E16</f>
        <v>0.89545999462962744</v>
      </c>
      <c r="G16" s="5">
        <f>SUM(E16/H16*1000)</f>
        <v>2.0251725828221026</v>
      </c>
      <c r="H16" s="22">
        <v>8837496</v>
      </c>
    </row>
    <row r="17" spans="1:8" ht="15.5" x14ac:dyDescent="0.35">
      <c r="A17" s="7">
        <v>1996</v>
      </c>
      <c r="B17" s="15">
        <v>16302.125840000004</v>
      </c>
      <c r="C17" s="15">
        <v>2932</v>
      </c>
      <c r="D17" s="15">
        <v>2604</v>
      </c>
      <c r="E17" s="8">
        <f>SUM(B17+C17-D17)</f>
        <v>16630.125840000004</v>
      </c>
      <c r="F17" s="9">
        <f>B17/E17</f>
        <v>0.98027675778549617</v>
      </c>
      <c r="G17" s="5">
        <f>SUM(E17/H17*1000)</f>
        <v>1.8802790118467994</v>
      </c>
      <c r="H17" s="22">
        <v>8844499</v>
      </c>
    </row>
    <row r="18" spans="1:8" ht="15.5" x14ac:dyDescent="0.35">
      <c r="A18" s="7">
        <v>1997</v>
      </c>
      <c r="B18" s="15">
        <v>15997.996990000001</v>
      </c>
      <c r="C18" s="15">
        <v>3684</v>
      </c>
      <c r="D18" s="15">
        <v>1881</v>
      </c>
      <c r="E18" s="3">
        <f>SUM(B18+C18-D18)</f>
        <v>17800.99699</v>
      </c>
      <c r="F18" s="4">
        <f>B18/E18</f>
        <v>0.89871353829154277</v>
      </c>
      <c r="G18" s="5">
        <f>SUM(E18/H18*1000)</f>
        <v>2.0119520198923437</v>
      </c>
      <c r="H18" s="22">
        <v>8847625</v>
      </c>
    </row>
    <row r="19" spans="1:8" ht="15.5" x14ac:dyDescent="0.35">
      <c r="A19" s="7">
        <v>1998</v>
      </c>
      <c r="B19" s="15">
        <v>17251.256640000003</v>
      </c>
      <c r="C19" s="15">
        <v>4639</v>
      </c>
      <c r="D19" s="15">
        <v>1599</v>
      </c>
      <c r="E19" s="8">
        <f>SUM(B19+C19-D19)</f>
        <v>20291.256640000003</v>
      </c>
      <c r="F19" s="9">
        <f>B19/E19</f>
        <v>0.85018177760330182</v>
      </c>
      <c r="G19" s="5">
        <f>SUM(E19/H19*1000)</f>
        <v>2.2925453099902127</v>
      </c>
      <c r="H19" s="22">
        <v>8850973</v>
      </c>
    </row>
    <row r="20" spans="1:8" ht="15.5" x14ac:dyDescent="0.35">
      <c r="A20" s="7">
        <v>1999</v>
      </c>
      <c r="B20" s="15">
        <v>17734.945339999998</v>
      </c>
      <c r="C20" s="15">
        <v>4374</v>
      </c>
      <c r="D20" s="15">
        <v>1842</v>
      </c>
      <c r="E20" s="3">
        <f>SUM(B20+C20-D20)</f>
        <v>20266.945339999998</v>
      </c>
      <c r="F20" s="4">
        <f>B20/E20</f>
        <v>0.87506750733655458</v>
      </c>
      <c r="G20" s="6">
        <f t="shared" ref="G20:G42" si="0">SUM(E20/H20*1000)</f>
        <v>2.2880146342113243</v>
      </c>
      <c r="H20" s="22">
        <v>8857874</v>
      </c>
    </row>
    <row r="21" spans="1:8" ht="15.5" x14ac:dyDescent="0.35">
      <c r="A21" s="7">
        <v>2000</v>
      </c>
      <c r="B21" s="15">
        <v>17690.556049999999</v>
      </c>
      <c r="C21" s="15">
        <v>6125</v>
      </c>
      <c r="D21" s="15">
        <v>1194</v>
      </c>
      <c r="E21" s="8">
        <f t="shared" ref="E21:E42" si="1">SUM(B21+C21-D21)</f>
        <v>22621.556049999999</v>
      </c>
      <c r="F21" s="9">
        <f t="shared" ref="F21:F34" si="2">B21/E21</f>
        <v>0.78202206828296406</v>
      </c>
      <c r="G21" s="5">
        <f t="shared" si="0"/>
        <v>2.549738292214399</v>
      </c>
      <c r="H21" s="22">
        <v>8872109</v>
      </c>
    </row>
    <row r="22" spans="1:8" ht="15.5" x14ac:dyDescent="0.35">
      <c r="A22" s="7">
        <v>2001</v>
      </c>
      <c r="B22" s="15">
        <v>17202.081389999996</v>
      </c>
      <c r="C22" s="15">
        <v>7651</v>
      </c>
      <c r="D22" s="15">
        <v>1514</v>
      </c>
      <c r="E22" s="8">
        <f t="shared" si="1"/>
        <v>23339.081389999996</v>
      </c>
      <c r="F22" s="9">
        <f t="shared" si="2"/>
        <v>0.73705049065772155</v>
      </c>
      <c r="G22" s="6">
        <f t="shared" si="0"/>
        <v>2.6235596147015046</v>
      </c>
      <c r="H22" s="22">
        <v>8895960</v>
      </c>
    </row>
    <row r="23" spans="1:8" ht="15.5" x14ac:dyDescent="0.35">
      <c r="A23" s="7">
        <v>2002</v>
      </c>
      <c r="B23" s="8">
        <v>17121.911370000005</v>
      </c>
      <c r="C23" s="8">
        <v>7575</v>
      </c>
      <c r="D23" s="8">
        <v>1597</v>
      </c>
      <c r="E23" s="8">
        <f t="shared" si="1"/>
        <v>23099.911370000005</v>
      </c>
      <c r="F23" s="9">
        <f t="shared" si="2"/>
        <v>0.74121112829187452</v>
      </c>
      <c r="G23" s="5">
        <f t="shared" si="0"/>
        <v>2.5882375435268163</v>
      </c>
      <c r="H23" s="22">
        <v>8924958</v>
      </c>
    </row>
    <row r="24" spans="1:8" ht="15.5" x14ac:dyDescent="0.35">
      <c r="A24" s="7">
        <v>2003</v>
      </c>
      <c r="B24" s="8">
        <v>17416.25836</v>
      </c>
      <c r="C24" s="8">
        <v>7636</v>
      </c>
      <c r="D24" s="8">
        <v>1531</v>
      </c>
      <c r="E24" s="8">
        <f t="shared" si="1"/>
        <v>23521.25836</v>
      </c>
      <c r="F24" s="9">
        <f t="shared" si="2"/>
        <v>0.74044755996634526</v>
      </c>
      <c r="G24" s="6">
        <f t="shared" si="0"/>
        <v>2.6256594199590118</v>
      </c>
      <c r="H24" s="22">
        <v>8958229</v>
      </c>
    </row>
    <row r="25" spans="1:8" ht="15.5" x14ac:dyDescent="0.35">
      <c r="A25" s="7">
        <v>2004</v>
      </c>
      <c r="B25" s="8">
        <v>16536.394360000002</v>
      </c>
      <c r="C25" s="8">
        <v>7324</v>
      </c>
      <c r="D25" s="8">
        <v>1382</v>
      </c>
      <c r="E25" s="8">
        <f t="shared" si="1"/>
        <v>22478.394360000002</v>
      </c>
      <c r="F25" s="9">
        <f t="shared" si="2"/>
        <v>0.7356572758340022</v>
      </c>
      <c r="G25" s="5">
        <f t="shared" si="0"/>
        <v>2.4993958835523</v>
      </c>
      <c r="H25" s="22">
        <v>8993531</v>
      </c>
    </row>
    <row r="26" spans="1:8" ht="15.5" x14ac:dyDescent="0.35">
      <c r="A26" s="7">
        <v>2005</v>
      </c>
      <c r="B26" s="8">
        <v>15698</v>
      </c>
      <c r="C26" s="8">
        <v>9408</v>
      </c>
      <c r="D26" s="8">
        <v>1606</v>
      </c>
      <c r="E26" s="8">
        <f t="shared" si="1"/>
        <v>23500</v>
      </c>
      <c r="F26" s="9">
        <f t="shared" si="2"/>
        <v>0.66800000000000004</v>
      </c>
      <c r="G26" s="6">
        <f t="shared" si="0"/>
        <v>2.6025596783546328</v>
      </c>
      <c r="H26" s="22">
        <v>9029572</v>
      </c>
    </row>
    <row r="27" spans="1:8" ht="15.5" x14ac:dyDescent="0.35">
      <c r="A27" s="7">
        <v>2006</v>
      </c>
      <c r="B27" s="8">
        <v>13832</v>
      </c>
      <c r="C27" s="8">
        <v>8735</v>
      </c>
      <c r="D27" s="8">
        <v>1121</v>
      </c>
      <c r="E27" s="8">
        <f t="shared" si="1"/>
        <v>21446</v>
      </c>
      <c r="F27" s="9">
        <f t="shared" si="2"/>
        <v>0.64496875874288917</v>
      </c>
      <c r="G27" s="5">
        <f t="shared" si="0"/>
        <v>2.3617631796649174</v>
      </c>
      <c r="H27" s="22">
        <v>9080504</v>
      </c>
    </row>
    <row r="28" spans="1:8" ht="15.5" x14ac:dyDescent="0.35">
      <c r="A28" s="7">
        <v>2007</v>
      </c>
      <c r="B28" s="8">
        <v>14494.517600000001</v>
      </c>
      <c r="C28" s="8">
        <v>6105</v>
      </c>
      <c r="D28" s="8">
        <v>1285</v>
      </c>
      <c r="E28" s="8">
        <f t="shared" si="1"/>
        <v>19314.517599999999</v>
      </c>
      <c r="F28" s="9">
        <f t="shared" si="2"/>
        <v>0.75044678309749768</v>
      </c>
      <c r="G28" s="6">
        <f t="shared" si="0"/>
        <v>2.1113165018454123</v>
      </c>
      <c r="H28" s="22">
        <v>9148092</v>
      </c>
    </row>
    <row r="29" spans="1:8" ht="15.5" x14ac:dyDescent="0.35">
      <c r="A29" s="7">
        <v>2008</v>
      </c>
      <c r="B29" s="8">
        <v>15608.874199999998</v>
      </c>
      <c r="C29" s="8">
        <v>6582</v>
      </c>
      <c r="D29" s="8">
        <v>1453</v>
      </c>
      <c r="E29" s="8">
        <f t="shared" si="1"/>
        <v>20737.874199999998</v>
      </c>
      <c r="F29" s="9">
        <f t="shared" si="2"/>
        <v>0.75267474618975172</v>
      </c>
      <c r="G29" s="5">
        <f t="shared" si="0"/>
        <v>2.2493156943163815</v>
      </c>
      <c r="H29" s="22">
        <v>9219637</v>
      </c>
    </row>
    <row r="30" spans="1:8" ht="15.5" x14ac:dyDescent="0.35">
      <c r="A30" s="7">
        <v>2009</v>
      </c>
      <c r="B30" s="8">
        <v>16411.812679999999</v>
      </c>
      <c r="C30" s="8">
        <v>5287</v>
      </c>
      <c r="D30" s="8">
        <v>2081</v>
      </c>
      <c r="E30" s="8">
        <f t="shared" si="1"/>
        <v>19617.812679999999</v>
      </c>
      <c r="F30" s="9">
        <f t="shared" si="2"/>
        <v>0.83657709183509243</v>
      </c>
      <c r="G30" s="6">
        <f t="shared" si="0"/>
        <v>2.1097791077392465</v>
      </c>
      <c r="H30" s="22">
        <v>9298515</v>
      </c>
    </row>
    <row r="31" spans="1:8" ht="15.5" x14ac:dyDescent="0.35">
      <c r="A31" s="7">
        <v>2010</v>
      </c>
      <c r="B31" s="8">
        <v>16505.222979999999</v>
      </c>
      <c r="C31" s="8">
        <v>5679</v>
      </c>
      <c r="D31" s="8">
        <v>2227</v>
      </c>
      <c r="E31" s="8">
        <f t="shared" si="1"/>
        <v>19957.222979999999</v>
      </c>
      <c r="F31" s="9">
        <f t="shared" si="2"/>
        <v>0.8270300430345745</v>
      </c>
      <c r="G31" s="5">
        <f t="shared" si="0"/>
        <v>2.1280608705833126</v>
      </c>
      <c r="H31" s="22">
        <v>9378126</v>
      </c>
    </row>
    <row r="32" spans="1:8" ht="15.5" x14ac:dyDescent="0.35">
      <c r="A32" s="7">
        <v>2011</v>
      </c>
      <c r="B32" s="8">
        <v>17801.680400000001</v>
      </c>
      <c r="C32" s="8">
        <v>4936</v>
      </c>
      <c r="D32" s="8">
        <v>2234</v>
      </c>
      <c r="E32" s="8">
        <f t="shared" si="1"/>
        <v>20503.680400000001</v>
      </c>
      <c r="F32" s="9">
        <f t="shared" si="2"/>
        <v>0.86821878085848436</v>
      </c>
      <c r="G32" s="6">
        <f t="shared" si="0"/>
        <v>2.1698824531673937</v>
      </c>
      <c r="H32" s="22">
        <v>9449212.5</v>
      </c>
    </row>
    <row r="33" spans="1:8" ht="15.5" x14ac:dyDescent="0.35">
      <c r="A33" s="7">
        <v>2012</v>
      </c>
      <c r="B33" s="8">
        <v>19578</v>
      </c>
      <c r="C33" s="8">
        <v>5706</v>
      </c>
      <c r="D33" s="8">
        <v>2176</v>
      </c>
      <c r="E33" s="8">
        <f t="shared" si="1"/>
        <v>23108</v>
      </c>
      <c r="F33" s="9">
        <f t="shared" si="2"/>
        <v>0.84723905141076683</v>
      </c>
      <c r="G33" s="5">
        <f t="shared" si="0"/>
        <v>2.427470545857322</v>
      </c>
      <c r="H33" s="22">
        <v>9519374</v>
      </c>
    </row>
    <row r="34" spans="1:8" ht="15.5" x14ac:dyDescent="0.35">
      <c r="A34" s="7">
        <v>2013</v>
      </c>
      <c r="B34" s="8">
        <v>19178</v>
      </c>
      <c r="C34" s="8">
        <v>6977</v>
      </c>
      <c r="D34" s="8">
        <v>1883</v>
      </c>
      <c r="E34" s="8">
        <f t="shared" si="1"/>
        <v>24272</v>
      </c>
      <c r="F34" s="9">
        <f t="shared" si="2"/>
        <v>0.79012854317732362</v>
      </c>
      <c r="G34" s="6">
        <f t="shared" si="0"/>
        <v>2.528233652454432</v>
      </c>
      <c r="H34" s="22">
        <v>9600378.5</v>
      </c>
    </row>
    <row r="35" spans="1:8" ht="15.5" x14ac:dyDescent="0.35">
      <c r="A35" s="7">
        <v>2014</v>
      </c>
      <c r="B35" s="8">
        <v>18347</v>
      </c>
      <c r="C35" s="8">
        <v>5205</v>
      </c>
      <c r="D35" s="8">
        <v>3381</v>
      </c>
      <c r="E35" s="8">
        <f t="shared" si="1"/>
        <v>20171</v>
      </c>
      <c r="F35" s="9">
        <f t="shared" ref="F35:F42" si="3">B35/E35</f>
        <v>0.90957314957116653</v>
      </c>
      <c r="G35" s="5">
        <f t="shared" si="0"/>
        <v>2.0803189155403001</v>
      </c>
      <c r="H35" s="22">
        <v>9696109.5</v>
      </c>
    </row>
    <row r="36" spans="1:8" ht="15.5" x14ac:dyDescent="0.35">
      <c r="A36" s="7">
        <v>2015</v>
      </c>
      <c r="B36" s="8">
        <v>18435</v>
      </c>
      <c r="C36" s="8">
        <v>5110</v>
      </c>
      <c r="D36" s="8">
        <v>2520</v>
      </c>
      <c r="E36" s="8">
        <f t="shared" si="1"/>
        <v>21025</v>
      </c>
      <c r="F36" s="9">
        <f t="shared" si="3"/>
        <v>0.87681331747919145</v>
      </c>
      <c r="G36" s="5">
        <f t="shared" si="0"/>
        <v>2.1455863782971361</v>
      </c>
      <c r="H36" s="22">
        <v>9799186</v>
      </c>
    </row>
    <row r="37" spans="1:8" ht="15.5" x14ac:dyDescent="0.35">
      <c r="A37" s="7">
        <v>2016</v>
      </c>
      <c r="B37" s="8">
        <v>18581</v>
      </c>
      <c r="C37" s="8">
        <v>5701</v>
      </c>
      <c r="D37" s="8">
        <v>1095</v>
      </c>
      <c r="E37" s="8">
        <f t="shared" si="1"/>
        <v>23187</v>
      </c>
      <c r="F37" s="9">
        <f t="shared" si="3"/>
        <v>0.80135420709880534</v>
      </c>
      <c r="G37" s="5">
        <f t="shared" si="0"/>
        <v>2.3366725166619053</v>
      </c>
      <c r="H37" s="22">
        <v>9923085</v>
      </c>
    </row>
    <row r="38" spans="1:8" ht="15.5" x14ac:dyDescent="0.35">
      <c r="A38" s="7">
        <v>2017</v>
      </c>
      <c r="B38" s="8">
        <v>19697</v>
      </c>
      <c r="C38" s="8">
        <v>4534</v>
      </c>
      <c r="D38" s="8">
        <v>1344</v>
      </c>
      <c r="E38" s="8">
        <f t="shared" si="1"/>
        <v>22887</v>
      </c>
      <c r="F38" s="9">
        <f t="shared" si="3"/>
        <v>0.86061956569231446</v>
      </c>
      <c r="G38" s="5">
        <f t="shared" si="0"/>
        <v>2.275570526952118</v>
      </c>
      <c r="H38" s="22">
        <v>10057697.5</v>
      </c>
    </row>
    <row r="39" spans="1:8" ht="15.5" x14ac:dyDescent="0.35">
      <c r="A39" s="7">
        <v>2018</v>
      </c>
      <c r="B39" s="8">
        <v>19594</v>
      </c>
      <c r="C39" s="8">
        <v>3954</v>
      </c>
      <c r="D39" s="8">
        <v>1383</v>
      </c>
      <c r="E39" s="8">
        <f t="shared" si="1"/>
        <v>22165</v>
      </c>
      <c r="F39" s="9">
        <f t="shared" si="3"/>
        <v>0.88400631626438075</v>
      </c>
      <c r="G39" s="5">
        <f t="shared" si="0"/>
        <v>2.1783326708574715</v>
      </c>
      <c r="H39" s="22">
        <v>10175213.5</v>
      </c>
    </row>
    <row r="40" spans="1:8" ht="15.5" x14ac:dyDescent="0.35">
      <c r="A40" s="7">
        <v>2019</v>
      </c>
      <c r="B40" s="8">
        <v>21430</v>
      </c>
      <c r="C40" s="8">
        <v>3928</v>
      </c>
      <c r="D40" s="8">
        <v>1088</v>
      </c>
      <c r="E40" s="8">
        <f t="shared" si="1"/>
        <v>24270</v>
      </c>
      <c r="F40" s="9">
        <f t="shared" si="3"/>
        <v>0.88298310671611047</v>
      </c>
      <c r="G40" s="5">
        <f t="shared" si="0"/>
        <v>2.3611505798244501</v>
      </c>
      <c r="H40" s="22">
        <v>10278887</v>
      </c>
    </row>
    <row r="41" spans="1:8" ht="15.5" x14ac:dyDescent="0.35">
      <c r="A41" s="7">
        <v>2020</v>
      </c>
      <c r="B41" s="8">
        <v>22780</v>
      </c>
      <c r="C41" s="8">
        <v>2598</v>
      </c>
      <c r="D41" s="8">
        <v>814</v>
      </c>
      <c r="E41" s="8">
        <f t="shared" si="1"/>
        <v>24564</v>
      </c>
      <c r="F41" s="9">
        <f t="shared" si="3"/>
        <v>0.92737339195570756</v>
      </c>
      <c r="G41" s="5">
        <f t="shared" si="0"/>
        <v>2.3725443190776558</v>
      </c>
      <c r="H41" s="22">
        <v>10353442</v>
      </c>
    </row>
    <row r="42" spans="1:8" ht="15.5" x14ac:dyDescent="0.35">
      <c r="A42" s="16">
        <v>2021</v>
      </c>
      <c r="B42" s="17">
        <v>19272</v>
      </c>
      <c r="C42" s="17">
        <v>2576</v>
      </c>
      <c r="D42" s="17">
        <v>759</v>
      </c>
      <c r="E42" s="17">
        <f t="shared" si="1"/>
        <v>21089</v>
      </c>
      <c r="F42" s="18">
        <f t="shared" si="3"/>
        <v>0.91384133908672771</v>
      </c>
      <c r="G42" s="19">
        <f t="shared" si="0"/>
        <v>2.0247104149984296</v>
      </c>
      <c r="H42" s="22">
        <v>10415810.5</v>
      </c>
    </row>
    <row r="43" spans="1:8" ht="15.5" x14ac:dyDescent="0.35">
      <c r="A43" s="7">
        <v>2022</v>
      </c>
      <c r="B43" s="8">
        <v>18105</v>
      </c>
      <c r="C43" s="8">
        <v>2505</v>
      </c>
      <c r="D43" s="8">
        <v>837</v>
      </c>
      <c r="E43" s="8">
        <f t="shared" ref="E43" si="4">SUM(B43+C43-D43)</f>
        <v>19773</v>
      </c>
      <c r="F43" s="9">
        <f t="shared" ref="F43" si="5">B43/E43</f>
        <v>0.91564254286147773</v>
      </c>
      <c r="G43" s="5">
        <f t="shared" ref="G43" si="6">SUM(E43/H43*1000)</f>
        <v>1.885487865336517</v>
      </c>
      <c r="H43" s="22">
        <v>10486941</v>
      </c>
    </row>
    <row r="44" spans="1:8" ht="15.5" x14ac:dyDescent="0.35">
      <c r="A44" s="16">
        <v>2023</v>
      </c>
      <c r="B44" s="17">
        <v>15774</v>
      </c>
      <c r="C44" s="17">
        <v>2200</v>
      </c>
      <c r="D44" s="17">
        <v>838</v>
      </c>
      <c r="E44" s="17">
        <f>SUM(B44+C44-D44)</f>
        <v>17136</v>
      </c>
      <c r="F44" s="18">
        <f>B44/E44</f>
        <v>0.92051820728291311</v>
      </c>
      <c r="G44" s="19">
        <f>SUM(E44/H44*1000)</f>
        <v>1.6263262125091875</v>
      </c>
      <c r="H44" s="22">
        <v>10536631.5</v>
      </c>
    </row>
    <row r="45" spans="1:8" ht="15.5" x14ac:dyDescent="0.35">
      <c r="A45" s="16">
        <v>2024</v>
      </c>
      <c r="B45" s="17">
        <v>19463</v>
      </c>
      <c r="C45" s="17">
        <v>2173</v>
      </c>
      <c r="D45" s="17">
        <v>440</v>
      </c>
      <c r="E45" s="17">
        <f>SUM(B45+C45-D45)</f>
        <v>21196</v>
      </c>
      <c r="F45" s="18">
        <f>B45/E45</f>
        <v>0.91823929043215702</v>
      </c>
      <c r="G45" s="19">
        <f>SUM(E45/H45*1000)</f>
        <v>2.0053533169812581</v>
      </c>
      <c r="H45" s="23">
        <v>10569708.5</v>
      </c>
    </row>
    <row r="46" spans="1:8" ht="14.5" x14ac:dyDescent="0.3">
      <c r="A46" s="10" t="s">
        <v>6</v>
      </c>
    </row>
    <row r="68" spans="1:1" ht="15.5" x14ac:dyDescent="0.35">
      <c r="A68" s="11"/>
    </row>
    <row r="69" spans="1:1" ht="15.5" x14ac:dyDescent="0.35">
      <c r="A69" s="11"/>
    </row>
    <row r="70" spans="1:1" ht="15.5" x14ac:dyDescent="0.35">
      <c r="A70" s="11"/>
    </row>
    <row r="71" spans="1:1" ht="15.5" x14ac:dyDescent="0.35">
      <c r="A71" s="11"/>
    </row>
    <row r="72" spans="1:1" ht="15.5" x14ac:dyDescent="0.35">
      <c r="A72" s="11"/>
    </row>
    <row r="73" spans="1:1" ht="15.5" x14ac:dyDescent="0.35">
      <c r="A73" s="11"/>
    </row>
    <row r="74" spans="1:1" ht="15.5" x14ac:dyDescent="0.35">
      <c r="A74" s="11"/>
    </row>
    <row r="75" spans="1:1" ht="15.5" x14ac:dyDescent="0.35">
      <c r="A75" s="11"/>
    </row>
    <row r="76" spans="1:1" ht="15.5" x14ac:dyDescent="0.35">
      <c r="A76" s="11"/>
    </row>
    <row r="77" spans="1:1" ht="15.5" x14ac:dyDescent="0.35">
      <c r="A77" s="11"/>
    </row>
    <row r="78" spans="1:1" ht="15.5" x14ac:dyDescent="0.35">
      <c r="A78" s="11"/>
    </row>
    <row r="79" spans="1:1" ht="15.5" x14ac:dyDescent="0.35">
      <c r="A79" s="11"/>
    </row>
    <row r="80" spans="1:1" ht="15.5" x14ac:dyDescent="0.35">
      <c r="A80" s="11"/>
    </row>
    <row r="81" spans="1:1" ht="15.5" x14ac:dyDescent="0.35">
      <c r="A81" s="11"/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tabSelected="1" zoomScaleNormal="100" workbookViewId="0">
      <selection activeCell="N23" sqref="N23"/>
    </sheetView>
  </sheetViews>
  <sheetFormatPr defaultColWidth="8.33203125" defaultRowHeight="14" x14ac:dyDescent="0.3"/>
  <cols>
    <col min="1" max="1" width="9.58203125" customWidth="1"/>
    <col min="2" max="2" width="14.33203125" customWidth="1"/>
    <col min="3" max="3" width="10.58203125" customWidth="1"/>
    <col min="4" max="4" width="9.9140625" customWidth="1"/>
    <col min="5" max="5" width="19.9140625" customWidth="1"/>
    <col min="6" max="6" width="18.5" customWidth="1"/>
    <col min="7" max="7" width="19.83203125" customWidth="1"/>
    <col min="8" max="8" width="14.5" customWidth="1"/>
    <col min="9" max="26" width="9.33203125" bestFit="1" customWidth="1"/>
  </cols>
  <sheetData>
    <row r="1" spans="1:8" ht="18" x14ac:dyDescent="0.3">
      <c r="A1" s="1" t="s">
        <v>7</v>
      </c>
    </row>
    <row r="2" spans="1:8" x14ac:dyDescent="0.3">
      <c r="A2" s="2"/>
    </row>
    <row r="3" spans="1:8" x14ac:dyDescent="0.3">
      <c r="A3" s="20" t="s">
        <v>10</v>
      </c>
    </row>
    <row r="4" spans="1:8" x14ac:dyDescent="0.3">
      <c r="A4" s="21" t="s">
        <v>19</v>
      </c>
    </row>
    <row r="5" spans="1:8" x14ac:dyDescent="0.3">
      <c r="A5" s="21" t="s">
        <v>20</v>
      </c>
    </row>
    <row r="6" spans="1:8" x14ac:dyDescent="0.3">
      <c r="A6" s="21" t="s">
        <v>21</v>
      </c>
    </row>
    <row r="7" spans="1:8" x14ac:dyDescent="0.3">
      <c r="A7" s="21" t="s">
        <v>22</v>
      </c>
    </row>
    <row r="8" spans="1:8" x14ac:dyDescent="0.3">
      <c r="A8" s="21" t="s">
        <v>23</v>
      </c>
    </row>
    <row r="9" spans="1:8" x14ac:dyDescent="0.3">
      <c r="A9" s="21" t="s">
        <v>18</v>
      </c>
    </row>
    <row r="10" spans="1:8" x14ac:dyDescent="0.3">
      <c r="A10" s="21" t="s">
        <v>24</v>
      </c>
    </row>
    <row r="13" spans="1:8" ht="31" x14ac:dyDescent="0.3">
      <c r="A13" s="13" t="s">
        <v>8</v>
      </c>
      <c r="B13" s="13" t="s">
        <v>0</v>
      </c>
      <c r="C13" s="13" t="s">
        <v>1</v>
      </c>
      <c r="D13" s="13" t="s">
        <v>2</v>
      </c>
      <c r="E13" s="13" t="s">
        <v>3</v>
      </c>
      <c r="F13" s="13" t="s">
        <v>25</v>
      </c>
      <c r="G13" s="13" t="s">
        <v>4</v>
      </c>
      <c r="H13" s="14" t="s">
        <v>5</v>
      </c>
    </row>
    <row r="14" spans="1:8" ht="15.5" x14ac:dyDescent="0.35">
      <c r="A14" s="7">
        <v>2012</v>
      </c>
      <c r="B14" s="8">
        <v>4991</v>
      </c>
      <c r="C14" s="8">
        <v>4137</v>
      </c>
      <c r="D14" s="8">
        <v>1112</v>
      </c>
      <c r="E14" s="8">
        <f t="shared" ref="E14:E24" si="0">SUM(B14+C14-D14)</f>
        <v>8016</v>
      </c>
      <c r="F14" s="9">
        <f t="shared" ref="F14:F25" si="1">SUM(B14/E14)</f>
        <v>0.62262974051896203</v>
      </c>
      <c r="G14" s="5">
        <f t="shared" ref="G14:G25" si="2">SUM(E14/H14*1000)</f>
        <v>0.84207217827558833</v>
      </c>
      <c r="H14" s="22">
        <v>9519374</v>
      </c>
    </row>
    <row r="15" spans="1:8" ht="15.5" x14ac:dyDescent="0.35">
      <c r="A15" s="7">
        <v>2013</v>
      </c>
      <c r="B15" s="8">
        <v>4303</v>
      </c>
      <c r="C15" s="8">
        <v>5701</v>
      </c>
      <c r="D15" s="8">
        <v>765</v>
      </c>
      <c r="E15" s="8">
        <f t="shared" si="0"/>
        <v>9239</v>
      </c>
      <c r="F15" s="9">
        <f t="shared" si="1"/>
        <v>0.4657430457841758</v>
      </c>
      <c r="G15" s="6">
        <f t="shared" si="2"/>
        <v>0.96235789036859321</v>
      </c>
      <c r="H15" s="22">
        <v>9600378.5</v>
      </c>
    </row>
    <row r="16" spans="1:8" ht="15.5" x14ac:dyDescent="0.35">
      <c r="A16" s="7">
        <v>2014</v>
      </c>
      <c r="B16" s="8">
        <v>4599</v>
      </c>
      <c r="C16" s="8">
        <v>4233</v>
      </c>
      <c r="D16" s="8">
        <v>2333</v>
      </c>
      <c r="E16" s="8">
        <f t="shared" si="0"/>
        <v>6499</v>
      </c>
      <c r="F16" s="9">
        <f t="shared" si="1"/>
        <v>0.70764733035851668</v>
      </c>
      <c r="G16" s="5">
        <f t="shared" si="2"/>
        <v>0.67026883308196961</v>
      </c>
      <c r="H16" s="22">
        <v>9696109.5</v>
      </c>
    </row>
    <row r="17" spans="1:17" ht="15.5" x14ac:dyDescent="0.35">
      <c r="A17" s="7">
        <v>2015</v>
      </c>
      <c r="B17" s="8">
        <v>5008</v>
      </c>
      <c r="C17" s="8">
        <v>3751</v>
      </c>
      <c r="D17" s="8">
        <v>1081</v>
      </c>
      <c r="E17" s="8">
        <f t="shared" si="0"/>
        <v>7678</v>
      </c>
      <c r="F17" s="9">
        <f t="shared" si="1"/>
        <v>0.65225319093513934</v>
      </c>
      <c r="G17" s="5">
        <f t="shared" si="2"/>
        <v>0.78353446908753444</v>
      </c>
      <c r="H17" s="22">
        <v>9799186</v>
      </c>
    </row>
    <row r="18" spans="1:17" ht="15.5" x14ac:dyDescent="0.35">
      <c r="A18" s="7">
        <v>2016</v>
      </c>
      <c r="B18" s="8">
        <v>5280</v>
      </c>
      <c r="C18" s="8">
        <v>5193</v>
      </c>
      <c r="D18" s="8">
        <v>412</v>
      </c>
      <c r="E18" s="8">
        <f t="shared" si="0"/>
        <v>10061</v>
      </c>
      <c r="F18" s="9">
        <f t="shared" si="1"/>
        <v>0.52479872776065994</v>
      </c>
      <c r="G18" s="5">
        <f t="shared" si="2"/>
        <v>1.0138983995400623</v>
      </c>
      <c r="H18" s="22">
        <v>9923085</v>
      </c>
    </row>
    <row r="19" spans="1:17" ht="15.5" x14ac:dyDescent="0.35">
      <c r="A19" s="7">
        <v>2017</v>
      </c>
      <c r="B19" s="8">
        <v>5891</v>
      </c>
      <c r="C19" s="8">
        <v>3985</v>
      </c>
      <c r="D19" s="8">
        <v>750</v>
      </c>
      <c r="E19" s="8">
        <f t="shared" si="0"/>
        <v>9126</v>
      </c>
      <c r="F19" s="9">
        <f t="shared" si="1"/>
        <v>0.64551829936445326</v>
      </c>
      <c r="G19" s="5">
        <f t="shared" si="2"/>
        <v>0.90736473233560666</v>
      </c>
      <c r="H19" s="22">
        <v>10057697.5</v>
      </c>
    </row>
    <row r="20" spans="1:17" ht="15.5" x14ac:dyDescent="0.35">
      <c r="A20" s="7">
        <v>2018</v>
      </c>
      <c r="B20" s="8">
        <v>5764</v>
      </c>
      <c r="C20" s="8">
        <v>3422</v>
      </c>
      <c r="D20" s="8">
        <v>791</v>
      </c>
      <c r="E20" s="8">
        <f t="shared" si="0"/>
        <v>8395</v>
      </c>
      <c r="F20" s="9">
        <f t="shared" si="1"/>
        <v>0.68659916617033945</v>
      </c>
      <c r="G20" s="5">
        <f t="shared" si="2"/>
        <v>0.82504411332499306</v>
      </c>
      <c r="H20" s="22">
        <v>10175213.5</v>
      </c>
    </row>
    <row r="21" spans="1:17" ht="15.5" x14ac:dyDescent="0.35">
      <c r="A21" s="7">
        <v>2019</v>
      </c>
      <c r="B21" s="8">
        <v>7711</v>
      </c>
      <c r="C21" s="8">
        <v>3254</v>
      </c>
      <c r="D21" s="8">
        <v>630</v>
      </c>
      <c r="E21" s="8">
        <f t="shared" si="0"/>
        <v>10335</v>
      </c>
      <c r="F21" s="9">
        <f t="shared" si="1"/>
        <v>0.74610546686018386</v>
      </c>
      <c r="G21" s="5">
        <f t="shared" si="2"/>
        <v>1.0054590540785202</v>
      </c>
      <c r="H21" s="22">
        <v>10278887</v>
      </c>
    </row>
    <row r="22" spans="1:17" ht="15.5" x14ac:dyDescent="0.35">
      <c r="A22" s="7">
        <v>2020</v>
      </c>
      <c r="B22" s="8">
        <v>8254</v>
      </c>
      <c r="C22" s="8">
        <v>2217</v>
      </c>
      <c r="D22" s="8">
        <v>490</v>
      </c>
      <c r="E22" s="8">
        <f t="shared" si="0"/>
        <v>9981</v>
      </c>
      <c r="F22" s="9">
        <f t="shared" si="1"/>
        <v>0.82697124536619582</v>
      </c>
      <c r="G22" s="5">
        <f t="shared" si="2"/>
        <v>0.96402722881916958</v>
      </c>
      <c r="H22" s="22">
        <v>10353442</v>
      </c>
    </row>
    <row r="23" spans="1:17" ht="15.5" x14ac:dyDescent="0.35">
      <c r="A23" s="7">
        <v>2021</v>
      </c>
      <c r="B23" s="8">
        <v>6067</v>
      </c>
      <c r="C23" s="8">
        <v>2123</v>
      </c>
      <c r="D23" s="8">
        <v>372</v>
      </c>
      <c r="E23" s="8">
        <f t="shared" si="0"/>
        <v>7818</v>
      </c>
      <c r="F23" s="9">
        <f t="shared" si="1"/>
        <v>0.77602967510872345</v>
      </c>
      <c r="G23" s="5">
        <f t="shared" si="2"/>
        <v>0.75058969246800333</v>
      </c>
      <c r="H23" s="22">
        <v>10415810.5</v>
      </c>
    </row>
    <row r="24" spans="1:17" ht="15.5" x14ac:dyDescent="0.35">
      <c r="A24" s="7">
        <v>2022</v>
      </c>
      <c r="B24" s="8">
        <v>5782</v>
      </c>
      <c r="C24" s="8">
        <v>1652</v>
      </c>
      <c r="D24" s="8">
        <v>573</v>
      </c>
      <c r="E24" s="8">
        <f t="shared" si="0"/>
        <v>6861</v>
      </c>
      <c r="F24" s="9">
        <f t="shared" ref="F24" si="3">SUM(B24/E24)</f>
        <v>0.84273429529223143</v>
      </c>
      <c r="G24" s="5">
        <f t="shared" ref="G24" si="4">SUM(E24/H24*1000)</f>
        <v>0.65424226187598467</v>
      </c>
      <c r="H24" s="22">
        <v>10486941</v>
      </c>
    </row>
    <row r="25" spans="1:17" ht="15.5" x14ac:dyDescent="0.35">
      <c r="A25" s="7">
        <v>2023</v>
      </c>
      <c r="B25" s="8">
        <v>5387</v>
      </c>
      <c r="C25" s="8">
        <v>1502</v>
      </c>
      <c r="D25" s="8">
        <v>452</v>
      </c>
      <c r="E25" s="8">
        <f t="shared" ref="E25" si="5">SUM(B25+C25-D25)</f>
        <v>6437</v>
      </c>
      <c r="F25" s="9">
        <f t="shared" si="1"/>
        <v>0.83688053441043964</v>
      </c>
      <c r="G25" s="5">
        <f t="shared" si="2"/>
        <v>0.61091630660140284</v>
      </c>
      <c r="H25" s="22">
        <v>10536631.5</v>
      </c>
    </row>
    <row r="26" spans="1:17" ht="15.5" x14ac:dyDescent="0.35">
      <c r="A26" s="16">
        <v>2024</v>
      </c>
      <c r="B26" s="17">
        <v>8187</v>
      </c>
      <c r="C26" s="17">
        <v>1631</v>
      </c>
      <c r="D26" s="17">
        <v>235</v>
      </c>
      <c r="E26" s="17">
        <f>SUM(B26+C26-D26)</f>
        <v>9583</v>
      </c>
      <c r="F26" s="18">
        <f>SUM(B26/E26)</f>
        <v>0.85432536783888136</v>
      </c>
      <c r="G26" s="19">
        <f>SUM(E26/H26*1000)</f>
        <v>0.90664752012792027</v>
      </c>
      <c r="H26" s="22">
        <v>10569708.5</v>
      </c>
    </row>
    <row r="27" spans="1:17" ht="14.5" x14ac:dyDescent="0.3">
      <c r="A27" s="10" t="s">
        <v>6</v>
      </c>
    </row>
    <row r="28" spans="1:17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7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49" spans="1:1" ht="15.5" x14ac:dyDescent="0.35">
      <c r="A49" s="11"/>
    </row>
    <row r="50" spans="1:1" ht="15.5" x14ac:dyDescent="0.35">
      <c r="A50" s="11"/>
    </row>
    <row r="51" spans="1:1" ht="15.5" x14ac:dyDescent="0.35">
      <c r="A51" s="11"/>
    </row>
    <row r="52" spans="1:1" ht="15.5" x14ac:dyDescent="0.35">
      <c r="A52" s="11"/>
    </row>
    <row r="53" spans="1:1" ht="15.5" x14ac:dyDescent="0.35">
      <c r="A53" s="11"/>
    </row>
    <row r="54" spans="1:1" ht="15.5" x14ac:dyDescent="0.35">
      <c r="A54" s="11"/>
    </row>
    <row r="55" spans="1:1" ht="15.5" x14ac:dyDescent="0.35">
      <c r="A55" s="11"/>
    </row>
    <row r="56" spans="1:1" ht="15.5" x14ac:dyDescent="0.35">
      <c r="A56" s="11"/>
    </row>
    <row r="57" spans="1:1" ht="15.5" x14ac:dyDescent="0.35">
      <c r="A57" s="11"/>
    </row>
    <row r="58" spans="1:1" ht="15.5" x14ac:dyDescent="0.35">
      <c r="A58" s="11"/>
    </row>
    <row r="59" spans="1:1" ht="15.5" x14ac:dyDescent="0.35">
      <c r="A59" s="11"/>
    </row>
    <row r="60" spans="1:1" ht="15.5" x14ac:dyDescent="0.35">
      <c r="A60" s="11"/>
    </row>
    <row r="61" spans="1:1" ht="15.5" x14ac:dyDescent="0.35">
      <c r="A61" s="11"/>
    </row>
    <row r="62" spans="1:1" ht="15.5" x14ac:dyDescent="0.35">
      <c r="A62" s="1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Vilt totalt</vt:lpstr>
      <vt:lpstr>Vildsvin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viltkött</dc:title>
  <dc:creator>Jordbruksverket@jordbruksverket.se</dc:creator>
  <cp:lastModifiedBy>Åsa Lannhard Öberg</cp:lastModifiedBy>
  <dcterms:created xsi:type="dcterms:W3CDTF">2021-04-07T08:36:25Z</dcterms:created>
  <dcterms:modified xsi:type="dcterms:W3CDTF">2026-03-12T13:42:46Z</dcterms:modified>
</cp:coreProperties>
</file>