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G:\Enhet\Utsädesenheten\Potatis\Statistik\statistik.certifiering2022\publicerad på hemisdan\"/>
    </mc:Choice>
  </mc:AlternateContent>
  <xr:revisionPtr revIDLastSave="0" documentId="13_ncr:1_{A6F013B7-ED52-4E2B-8BBD-EA5391AFDE87}" xr6:coauthVersionLast="36" xr6:coauthVersionMax="36" xr10:uidLastSave="{00000000-0000-0000-0000-000000000000}"/>
  <bookViews>
    <workbookView xWindow="-108" yWindow="-108" windowWidth="38616" windowHeight="21096" xr2:uid="{00000000-000D-0000-FFFF-FFFF00000000}"/>
  </bookViews>
  <sheets>
    <sheet name="Skörd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H71" i="1"/>
  <c r="H21" i="1"/>
  <c r="C21" i="1"/>
  <c r="D21" i="1"/>
  <c r="E21" i="1"/>
  <c r="F21" i="1"/>
  <c r="G21" i="1"/>
  <c r="I21" i="1"/>
  <c r="J21" i="1"/>
  <c r="K21" i="1"/>
  <c r="C52" i="1"/>
  <c r="D52" i="1"/>
  <c r="E52" i="1"/>
  <c r="F52" i="1"/>
  <c r="G52" i="1"/>
  <c r="H52" i="1"/>
  <c r="I52" i="1"/>
  <c r="I72" i="1" s="1"/>
  <c r="J52" i="1"/>
  <c r="K52" i="1"/>
  <c r="D71" i="1"/>
  <c r="E71" i="1"/>
  <c r="E72" i="1" s="1"/>
  <c r="F71" i="1"/>
  <c r="G71" i="1"/>
  <c r="G72" i="1" s="1"/>
  <c r="J71" i="1"/>
  <c r="K71" i="1"/>
  <c r="C71" i="1"/>
  <c r="B69" i="1"/>
  <c r="B20" i="1"/>
  <c r="B61" i="1"/>
  <c r="B11" i="1"/>
  <c r="B60" i="1"/>
  <c r="B10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D72" i="1" l="1"/>
  <c r="H72" i="1"/>
  <c r="J72" i="1"/>
  <c r="K72" i="1"/>
  <c r="F72" i="1"/>
  <c r="C72" i="1"/>
  <c r="B58" i="1" l="1"/>
  <c r="B59" i="1"/>
  <c r="B62" i="1"/>
  <c r="B63" i="1"/>
  <c r="B64" i="1"/>
  <c r="B65" i="1"/>
  <c r="B66" i="1"/>
  <c r="B67" i="1"/>
  <c r="B68" i="1"/>
  <c r="B70" i="1"/>
  <c r="B57" i="1"/>
  <c r="B71" i="1" s="1"/>
  <c r="B27" i="1"/>
  <c r="B5" i="1"/>
  <c r="B6" i="1"/>
  <c r="B7" i="1"/>
  <c r="B8" i="1"/>
  <c r="B9" i="1"/>
  <c r="B12" i="1"/>
  <c r="B13" i="1"/>
  <c r="B14" i="1"/>
  <c r="B15" i="1"/>
  <c r="B16" i="1"/>
  <c r="B17" i="1"/>
  <c r="B18" i="1"/>
  <c r="B19" i="1"/>
  <c r="B4" i="1"/>
  <c r="B28" i="1"/>
  <c r="B26" i="1"/>
  <c r="B52" i="1" s="1"/>
  <c r="B21" i="1" l="1"/>
  <c r="B72" i="1" s="1"/>
</calcChain>
</file>

<file path=xl/sharedStrings.xml><?xml version="1.0" encoding="utf-8"?>
<sst xmlns="http://schemas.openxmlformats.org/spreadsheetml/2006/main" count="103" uniqueCount="75">
  <si>
    <t>Färskpotatis</t>
  </si>
  <si>
    <t>Sort</t>
  </si>
  <si>
    <t>Summa:</t>
  </si>
  <si>
    <t>PB1</t>
  </si>
  <si>
    <t>PB2</t>
  </si>
  <si>
    <t>PB3</t>
  </si>
  <si>
    <t>PB4</t>
  </si>
  <si>
    <t>S</t>
  </si>
  <si>
    <t>SE</t>
  </si>
  <si>
    <t>E</t>
  </si>
  <si>
    <t>A</t>
  </si>
  <si>
    <t>B</t>
  </si>
  <si>
    <t>7FOUR7</t>
  </si>
  <si>
    <t>Arielle</t>
  </si>
  <si>
    <t>Arrow</t>
  </si>
  <si>
    <t>Connect</t>
  </si>
  <si>
    <t>Magda</t>
  </si>
  <si>
    <t>Maria</t>
  </si>
  <si>
    <t>Maris Bard</t>
  </si>
  <si>
    <t>Princess</t>
  </si>
  <si>
    <t>Rocket</t>
  </si>
  <si>
    <t>Solist</t>
  </si>
  <si>
    <t>Summa</t>
  </si>
  <si>
    <t>Höst-och vinterpotatis</t>
  </si>
  <si>
    <t>Anouk</t>
  </si>
  <si>
    <t>Asparges</t>
  </si>
  <si>
    <t>Bintje</t>
  </si>
  <si>
    <t>Carolus</t>
  </si>
  <si>
    <t>Chérie</t>
  </si>
  <si>
    <t>Ditta</t>
  </si>
  <si>
    <t>Fakse</t>
  </si>
  <si>
    <t>Folva</t>
  </si>
  <si>
    <t>Fontane</t>
  </si>
  <si>
    <t>Gala</t>
  </si>
  <si>
    <t>Inova</t>
  </si>
  <si>
    <t>King Edward VII</t>
  </si>
  <si>
    <t>Kingsman</t>
  </si>
  <si>
    <t>Labella</t>
  </si>
  <si>
    <t>Mandel</t>
  </si>
  <si>
    <t>Michelle</t>
  </si>
  <si>
    <t>Monte Carlo</t>
  </si>
  <si>
    <t>Octa</t>
  </si>
  <si>
    <t>Perlo</t>
  </si>
  <si>
    <t>Queen Anne</t>
  </si>
  <si>
    <t>Taisiya</t>
  </si>
  <si>
    <t>Twister</t>
  </si>
  <si>
    <t>Industripotatis</t>
  </si>
  <si>
    <t>Allstar</t>
  </si>
  <si>
    <t>Avenue</t>
  </si>
  <si>
    <t>Dartiest</t>
  </si>
  <si>
    <t>Kuras</t>
  </si>
  <si>
    <t>Nofy</t>
  </si>
  <si>
    <t>Quadriga</t>
  </si>
  <si>
    <t>Saprodi</t>
  </si>
  <si>
    <t>Seresta</t>
  </si>
  <si>
    <t>Totalt=</t>
  </si>
  <si>
    <t>Decibel</t>
  </si>
  <si>
    <t>Lucera</t>
  </si>
  <si>
    <t>Maya</t>
  </si>
  <si>
    <t>Ballerina</t>
  </si>
  <si>
    <t>Tinca</t>
  </si>
  <si>
    <t>Kuba</t>
  </si>
  <si>
    <t>Lukas</t>
  </si>
  <si>
    <t>Ydun</t>
  </si>
  <si>
    <t>Certifierad kvantitet (kg) av utsädespotatis certifieringssäsongen 2023 (skörd 2022)</t>
  </si>
  <si>
    <t>Alexia</t>
  </si>
  <si>
    <t>Arsenal</t>
  </si>
  <si>
    <t>Baby Lou</t>
  </si>
  <si>
    <t>Early Puritan</t>
  </si>
  <si>
    <t>Fyone</t>
  </si>
  <si>
    <t>Jacky</t>
  </si>
  <si>
    <t>Jubilat</t>
  </si>
  <si>
    <t>Swift</t>
  </si>
  <si>
    <t>Utsädesenheten 2023-10-03</t>
  </si>
  <si>
    <t>Triton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</si>
</sst>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4" fontId="5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4" fillId="0" borderId="0" xfId="1" applyBorder="1"/>
    <xf numFmtId="165" fontId="1" fillId="0" borderId="0" xfId="4" applyNumberFormat="1" applyFont="1"/>
    <xf numFmtId="165" fontId="1" fillId="0" borderId="0" xfId="4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165" fontId="6" fillId="0" borderId="0" xfId="4" applyNumberFormat="1" applyFont="1"/>
  </cellXfs>
  <cellStyles count="5"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  <cellStyle name="Tusental" xfId="4" builtinId="3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3:K22" totalsRowShown="0" headerRowDxfId="38" dataDxfId="37">
  <autoFilter ref="A3:K22" xr:uid="{00000000-0009-0000-0100-000002000000}"/>
  <tableColumns count="11">
    <tableColumn id="1" xr3:uid="{00000000-0010-0000-0000-000001000000}" name="Sort" dataDxfId="36"/>
    <tableColumn id="2" xr3:uid="{00000000-0010-0000-0000-000002000000}" name="Summa:" dataDxfId="35" dataCellStyle="Tusental"/>
    <tableColumn id="3" xr3:uid="{00000000-0010-0000-0000-000003000000}" name="PB1" dataDxfId="34" dataCellStyle="Tusental"/>
    <tableColumn id="4" xr3:uid="{00000000-0010-0000-0000-000004000000}" name="PB2" dataDxfId="33" dataCellStyle="Tusental"/>
    <tableColumn id="5" xr3:uid="{00000000-0010-0000-0000-000005000000}" name="PB3" dataDxfId="32" dataCellStyle="Tusental"/>
    <tableColumn id="6" xr3:uid="{00000000-0010-0000-0000-000006000000}" name="PB4" dataDxfId="31" dataCellStyle="Tusental"/>
    <tableColumn id="7" xr3:uid="{00000000-0010-0000-0000-000007000000}" name="S" dataDxfId="30" dataCellStyle="Tusental"/>
    <tableColumn id="8" xr3:uid="{00000000-0010-0000-0000-000008000000}" name="SE" dataDxfId="29" dataCellStyle="Tusental"/>
    <tableColumn id="9" xr3:uid="{00000000-0010-0000-0000-000009000000}" name="E" dataDxfId="28" dataCellStyle="Tusental"/>
    <tableColumn id="10" xr3:uid="{00000000-0010-0000-0000-00000A000000}" name="A" dataDxfId="27" dataCellStyle="Tusental"/>
    <tableColumn id="11" xr3:uid="{00000000-0010-0000-0000-00000B000000}" name="B" dataDxfId="26" dataCellStyle="Tusent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3" displayName="Tabell3" ref="A25:K53" totalsRowShown="0" headerRowDxfId="25" dataDxfId="24" dataCellStyle="Tusental">
  <autoFilter ref="A25:K53" xr:uid="{00000000-0009-0000-0100-000003000000}"/>
  <tableColumns count="11">
    <tableColumn id="1" xr3:uid="{00000000-0010-0000-0100-000001000000}" name="Sort" dataDxfId="23" dataCellStyle="Tusental"/>
    <tableColumn id="2" xr3:uid="{00000000-0010-0000-0100-000002000000}" name="Summa:" dataDxfId="22" dataCellStyle="Tusental"/>
    <tableColumn id="3" xr3:uid="{00000000-0010-0000-0100-000003000000}" name="PB1" dataDxfId="21" dataCellStyle="Tusental"/>
    <tableColumn id="4" xr3:uid="{00000000-0010-0000-0100-000004000000}" name="PB2" dataDxfId="20" dataCellStyle="Tusental"/>
    <tableColumn id="5" xr3:uid="{00000000-0010-0000-0100-000005000000}" name="PB3" dataDxfId="19" dataCellStyle="Tusental"/>
    <tableColumn id="6" xr3:uid="{00000000-0010-0000-0100-000006000000}" name="PB4" dataDxfId="18" dataCellStyle="Tusental"/>
    <tableColumn id="7" xr3:uid="{00000000-0010-0000-0100-000007000000}" name="S" dataDxfId="17" dataCellStyle="Tusental"/>
    <tableColumn id="8" xr3:uid="{00000000-0010-0000-0100-000008000000}" name="SE" dataDxfId="16" dataCellStyle="Tusental"/>
    <tableColumn id="9" xr3:uid="{00000000-0010-0000-0100-000009000000}" name="E" dataDxfId="15" dataCellStyle="Tusental"/>
    <tableColumn id="10" xr3:uid="{00000000-0010-0000-0100-00000A000000}" name="A" dataDxfId="14" dataCellStyle="Tusental"/>
    <tableColumn id="11" xr3:uid="{00000000-0010-0000-0100-00000B000000}" name="B" dataDxfId="13" dataCellStyle="Tusent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4" displayName="Tabell4" ref="A56:K73" totalsRowShown="0" headerRowDxfId="12" dataDxfId="11" headerRowCellStyle="Tusental" dataCellStyle="Tusental">
  <autoFilter ref="A56:K73" xr:uid="{00000000-0009-0000-0100-000004000000}"/>
  <tableColumns count="11">
    <tableColumn id="1" xr3:uid="{00000000-0010-0000-0200-000001000000}" name="Sort" dataDxfId="10" dataCellStyle="Tusental"/>
    <tableColumn id="2" xr3:uid="{00000000-0010-0000-0200-000002000000}" name="Summa:" dataDxfId="9" dataCellStyle="Tusental"/>
    <tableColumn id="3" xr3:uid="{00000000-0010-0000-0200-000003000000}" name="PB1" dataDxfId="8" dataCellStyle="Tusental"/>
    <tableColumn id="4" xr3:uid="{00000000-0010-0000-0200-000004000000}" name="PB2" dataDxfId="7" dataCellStyle="Tusental"/>
    <tableColumn id="5" xr3:uid="{00000000-0010-0000-0200-000005000000}" name="PB3" dataDxfId="6" dataCellStyle="Tusental"/>
    <tableColumn id="6" xr3:uid="{00000000-0010-0000-0200-000006000000}" name="PB4" dataDxfId="5" dataCellStyle="Tusental"/>
    <tableColumn id="7" xr3:uid="{00000000-0010-0000-0200-000007000000}" name="S" dataDxfId="4" dataCellStyle="Tusental"/>
    <tableColumn id="8" xr3:uid="{00000000-0010-0000-0200-000008000000}" name="SE" dataDxfId="3" dataCellStyle="Tusental"/>
    <tableColumn id="9" xr3:uid="{00000000-0010-0000-0200-000009000000}" name="E" dataDxfId="2" dataCellStyle="Tusental"/>
    <tableColumn id="10" xr3:uid="{00000000-0010-0000-0200-00000A000000}" name="A" dataDxfId="1" dataCellStyle="Tusental"/>
    <tableColumn id="11" xr3:uid="{00000000-0010-0000-0200-00000B000000}" name="B" dataDxfId="0" dataCellStyle="Tusen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3C01B"/>
      </a:accent1>
      <a:accent2>
        <a:srgbClr val="50BDED"/>
      </a:accent2>
      <a:accent3>
        <a:srgbClr val="F7921E"/>
      </a:accent3>
      <a:accent4>
        <a:srgbClr val="ED1C24"/>
      </a:accent4>
      <a:accent5>
        <a:srgbClr val="734105"/>
      </a:accent5>
      <a:accent6>
        <a:srgbClr val="E8B909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view="pageBreakPreview" zoomScaleNormal="100" zoomScaleSheetLayoutView="100" workbookViewId="0">
      <selection activeCell="D15" sqref="D15"/>
    </sheetView>
  </sheetViews>
  <sheetFormatPr defaultColWidth="8.69921875" defaultRowHeight="13.2" x14ac:dyDescent="0.25"/>
  <cols>
    <col min="1" max="1" width="14.19921875" style="1" customWidth="1"/>
    <col min="2" max="2" width="10.69921875" style="1" customWidth="1"/>
    <col min="3" max="4" width="8.69921875" style="1" bestFit="1" customWidth="1"/>
    <col min="5" max="5" width="11.19921875" style="1" bestFit="1" customWidth="1"/>
    <col min="6" max="6" width="10.19921875" style="1" bestFit="1" customWidth="1"/>
    <col min="7" max="8" width="11.19921875" style="1" bestFit="1" customWidth="1"/>
    <col min="9" max="9" width="10.19921875" style="1" bestFit="1" customWidth="1"/>
    <col min="10" max="10" width="12.69921875" style="1" bestFit="1" customWidth="1"/>
    <col min="11" max="11" width="11.69921875" style="1" bestFit="1" customWidth="1"/>
    <col min="12" max="16384" width="8.69921875" style="1"/>
  </cols>
  <sheetData>
    <row r="1" spans="1:11" ht="17.399999999999999" x14ac:dyDescent="0.3">
      <c r="A1" s="2" t="s">
        <v>64</v>
      </c>
    </row>
    <row r="2" spans="1:11" ht="17.399999999999999" x14ac:dyDescent="0.3">
      <c r="A2" s="2" t="s">
        <v>0</v>
      </c>
    </row>
    <row r="3" spans="1:11" x14ac:dyDescent="0.25">
      <c r="A3" s="1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x14ac:dyDescent="0.25">
      <c r="A4" s="1" t="s">
        <v>12</v>
      </c>
      <c r="B4" s="3">
        <f>SUM(Tabell2[[#This Row],[PB1]:[B]])</f>
        <v>47000</v>
      </c>
      <c r="C4" s="3"/>
      <c r="D4" s="3"/>
      <c r="E4" s="3"/>
      <c r="F4" s="3"/>
      <c r="G4" s="3"/>
      <c r="H4" s="3"/>
      <c r="I4" s="3"/>
      <c r="J4" s="3">
        <v>47000</v>
      </c>
      <c r="K4" s="3"/>
    </row>
    <row r="5" spans="1:11" x14ac:dyDescent="0.25">
      <c r="A5" s="6" t="s">
        <v>65</v>
      </c>
      <c r="B5" s="3">
        <f>SUM(Tabell2[[#This Row],[PB1]:[B]])</f>
        <v>8875</v>
      </c>
      <c r="C5" s="7"/>
      <c r="D5" s="7"/>
      <c r="E5" s="7"/>
      <c r="F5" s="7"/>
      <c r="G5" s="7"/>
      <c r="H5" s="7"/>
      <c r="I5" s="7"/>
      <c r="J5" s="7"/>
      <c r="K5" s="7">
        <v>8875</v>
      </c>
    </row>
    <row r="6" spans="1:11" x14ac:dyDescent="0.25">
      <c r="A6" s="1" t="s">
        <v>13</v>
      </c>
      <c r="B6" s="3">
        <f>SUM(Tabell2[[#This Row],[PB1]:[B]])</f>
        <v>37810</v>
      </c>
      <c r="C6" s="3"/>
      <c r="D6" s="3"/>
      <c r="E6" s="3"/>
      <c r="F6" s="3"/>
      <c r="G6" s="3"/>
      <c r="H6" s="3"/>
      <c r="I6" s="3">
        <v>14560</v>
      </c>
      <c r="J6" s="3">
        <v>23250</v>
      </c>
      <c r="K6" s="3"/>
    </row>
    <row r="7" spans="1:11" x14ac:dyDescent="0.25">
      <c r="A7" s="1" t="s">
        <v>14</v>
      </c>
      <c r="B7" s="3">
        <f>SUM(Tabell2[[#This Row],[PB1]:[B]])</f>
        <v>59227</v>
      </c>
      <c r="C7" s="3"/>
      <c r="D7" s="3"/>
      <c r="E7" s="3">
        <v>17660</v>
      </c>
      <c r="F7" s="3"/>
      <c r="G7" s="3">
        <v>16490</v>
      </c>
      <c r="H7" s="3">
        <v>4387</v>
      </c>
      <c r="I7" s="3">
        <v>4690</v>
      </c>
      <c r="J7" s="3">
        <v>16000</v>
      </c>
      <c r="K7" s="3"/>
    </row>
    <row r="8" spans="1:11" x14ac:dyDescent="0.25">
      <c r="A8" s="1" t="s">
        <v>15</v>
      </c>
      <c r="B8" s="3">
        <f>SUM(Tabell2[[#This Row],[PB1]:[B]])</f>
        <v>190000</v>
      </c>
      <c r="C8" s="3"/>
      <c r="D8" s="3"/>
      <c r="E8" s="3"/>
      <c r="F8" s="3"/>
      <c r="G8" s="3"/>
      <c r="H8" s="3"/>
      <c r="I8" s="3"/>
      <c r="J8" s="3">
        <v>190000</v>
      </c>
      <c r="K8" s="3"/>
    </row>
    <row r="9" spans="1:11" x14ac:dyDescent="0.25">
      <c r="A9" s="1" t="s">
        <v>56</v>
      </c>
      <c r="B9" s="3">
        <f>SUM(Tabell2[[#This Row],[PB1]:[B]])</f>
        <v>21000</v>
      </c>
      <c r="C9" s="3"/>
      <c r="D9" s="3"/>
      <c r="E9" s="3"/>
      <c r="F9" s="3"/>
      <c r="G9" s="3"/>
      <c r="H9" s="3"/>
      <c r="I9" s="3"/>
      <c r="J9" s="3">
        <v>21000</v>
      </c>
      <c r="K9" s="3"/>
    </row>
    <row r="10" spans="1:11" x14ac:dyDescent="0.25">
      <c r="A10" s="1" t="s">
        <v>68</v>
      </c>
      <c r="B10" s="3">
        <f>SUM(Tabell2[[#This Row],[PB1]:[B]])</f>
        <v>48000</v>
      </c>
      <c r="C10" s="3"/>
      <c r="D10" s="3"/>
      <c r="E10" s="3"/>
      <c r="F10" s="3"/>
      <c r="G10" s="3"/>
      <c r="H10" s="3"/>
      <c r="I10" s="3"/>
      <c r="J10" s="3"/>
      <c r="K10" s="3">
        <v>48000</v>
      </c>
    </row>
    <row r="11" spans="1:11" x14ac:dyDescent="0.25">
      <c r="A11" s="1" t="s">
        <v>70</v>
      </c>
      <c r="B11" s="3">
        <f>SUM(Tabell2[[#This Row],[PB1]:[B]])</f>
        <v>121900</v>
      </c>
      <c r="C11" s="3"/>
      <c r="D11" s="3"/>
      <c r="E11" s="3"/>
      <c r="F11" s="3"/>
      <c r="G11" s="3"/>
      <c r="H11" s="3"/>
      <c r="I11" s="3">
        <v>81600</v>
      </c>
      <c r="J11" s="3">
        <v>40300</v>
      </c>
      <c r="K11" s="3"/>
    </row>
    <row r="12" spans="1:11" x14ac:dyDescent="0.25">
      <c r="A12" s="1" t="s">
        <v>57</v>
      </c>
      <c r="B12" s="3">
        <f>SUM(Tabell2[[#This Row],[PB1]:[B]])</f>
        <v>85000</v>
      </c>
      <c r="C12" s="3"/>
      <c r="D12" s="3"/>
      <c r="E12" s="3"/>
      <c r="F12" s="3"/>
      <c r="G12" s="3"/>
      <c r="H12" s="3"/>
      <c r="I12" s="3"/>
      <c r="J12" s="3">
        <v>85000</v>
      </c>
      <c r="K12" s="3"/>
    </row>
    <row r="13" spans="1:11" x14ac:dyDescent="0.25">
      <c r="A13" s="1" t="s">
        <v>16</v>
      </c>
      <c r="B13" s="3">
        <f>SUM(Tabell2[[#This Row],[PB1]:[B]])</f>
        <v>1150</v>
      </c>
      <c r="C13" s="3"/>
      <c r="D13" s="3"/>
      <c r="E13" s="3"/>
      <c r="F13" s="3"/>
      <c r="G13" s="3"/>
      <c r="H13" s="3"/>
      <c r="I13" s="3"/>
      <c r="J13" s="3"/>
      <c r="K13" s="3">
        <v>1150</v>
      </c>
    </row>
    <row r="14" spans="1:11" x14ac:dyDescent="0.25">
      <c r="A14" s="1" t="s">
        <v>17</v>
      </c>
      <c r="B14" s="3">
        <f>SUM(Tabell2[[#This Row],[PB1]:[B]])</f>
        <v>96000</v>
      </c>
      <c r="C14" s="3"/>
      <c r="D14" s="3"/>
      <c r="E14" s="3"/>
      <c r="F14" s="3"/>
      <c r="G14" s="3"/>
      <c r="H14" s="3"/>
      <c r="I14" s="3"/>
      <c r="J14" s="3">
        <v>96000</v>
      </c>
      <c r="K14" s="3"/>
    </row>
    <row r="15" spans="1:11" x14ac:dyDescent="0.25">
      <c r="A15" s="1" t="s">
        <v>18</v>
      </c>
      <c r="B15" s="3">
        <f>SUM(Tabell2[[#This Row],[PB1]:[B]])</f>
        <v>87965</v>
      </c>
      <c r="C15" s="3"/>
      <c r="D15" s="3"/>
      <c r="E15" s="3"/>
      <c r="F15" s="3"/>
      <c r="G15" s="3"/>
      <c r="H15" s="3"/>
      <c r="I15" s="3"/>
      <c r="J15" s="3">
        <v>21965</v>
      </c>
      <c r="K15" s="3">
        <v>66000</v>
      </c>
    </row>
    <row r="16" spans="1:11" x14ac:dyDescent="0.25">
      <c r="A16" s="1" t="s">
        <v>58</v>
      </c>
      <c r="B16" s="3">
        <f>SUM(Tabell2[[#This Row],[PB1]:[B]])</f>
        <v>20000</v>
      </c>
      <c r="C16" s="3"/>
      <c r="D16" s="3"/>
      <c r="E16" s="3"/>
      <c r="F16" s="3"/>
      <c r="G16" s="3"/>
      <c r="H16" s="3"/>
      <c r="I16" s="3"/>
      <c r="J16" s="3">
        <v>20000</v>
      </c>
      <c r="K16" s="3"/>
    </row>
    <row r="17" spans="1:11" x14ac:dyDescent="0.25">
      <c r="A17" s="1" t="s">
        <v>19</v>
      </c>
      <c r="B17" s="3">
        <f>SUM(Tabell2[[#This Row],[PB1]:[B]])</f>
        <v>106000</v>
      </c>
      <c r="C17" s="3"/>
      <c r="D17" s="3"/>
      <c r="E17" s="3"/>
      <c r="F17" s="3"/>
      <c r="G17" s="3"/>
      <c r="H17" s="3"/>
      <c r="I17" s="3"/>
      <c r="J17" s="3">
        <v>106000</v>
      </c>
      <c r="K17" s="3"/>
    </row>
    <row r="18" spans="1:11" x14ac:dyDescent="0.25">
      <c r="A18" s="6" t="s">
        <v>20</v>
      </c>
      <c r="B18" s="3">
        <f>SUM(Tabell2[[#This Row],[PB1]:[B]])</f>
        <v>262834</v>
      </c>
      <c r="C18" s="7"/>
      <c r="D18" s="7"/>
      <c r="E18" s="7">
        <v>1100</v>
      </c>
      <c r="F18" s="7"/>
      <c r="G18" s="7"/>
      <c r="H18" s="7"/>
      <c r="I18" s="7"/>
      <c r="J18" s="7">
        <v>123005</v>
      </c>
      <c r="K18" s="7">
        <v>138729</v>
      </c>
    </row>
    <row r="19" spans="1:11" x14ac:dyDescent="0.25">
      <c r="A19" s="1" t="s">
        <v>21</v>
      </c>
      <c r="B19" s="3">
        <f>SUM(Tabell2[[#This Row],[PB1]:[B]])</f>
        <v>875650</v>
      </c>
      <c r="C19" s="3"/>
      <c r="D19" s="3"/>
      <c r="E19" s="3"/>
      <c r="F19" s="3"/>
      <c r="G19" s="3"/>
      <c r="H19" s="3">
        <v>22500</v>
      </c>
      <c r="I19" s="3"/>
      <c r="J19" s="3">
        <v>853150</v>
      </c>
      <c r="K19" s="3"/>
    </row>
    <row r="20" spans="1:11" x14ac:dyDescent="0.25">
      <c r="A20" s="1" t="s">
        <v>72</v>
      </c>
      <c r="B20" s="3">
        <f>SUM(Tabell2[[#This Row],[PB1]:[B]])</f>
        <v>39300</v>
      </c>
      <c r="C20" s="3"/>
      <c r="D20" s="3"/>
      <c r="E20" s="3"/>
      <c r="F20" s="3"/>
      <c r="G20" s="3"/>
      <c r="H20" s="3"/>
      <c r="I20" s="3"/>
      <c r="J20" s="3">
        <v>39300</v>
      </c>
      <c r="K20" s="3"/>
    </row>
    <row r="21" spans="1:11" x14ac:dyDescent="0.25">
      <c r="A21" s="1" t="s">
        <v>22</v>
      </c>
      <c r="B21" s="3">
        <f>SUBTOTAL(109,B4:B20)</f>
        <v>2107711</v>
      </c>
      <c r="C21" s="3">
        <f>SUBTOTAL(109,C4:C20)</f>
        <v>0</v>
      </c>
      <c r="D21" s="3">
        <f t="shared" ref="D21:K21" si="0">SUBTOTAL(109,D4:D20)</f>
        <v>0</v>
      </c>
      <c r="E21" s="3">
        <f t="shared" si="0"/>
        <v>18760</v>
      </c>
      <c r="F21" s="3">
        <f t="shared" si="0"/>
        <v>0</v>
      </c>
      <c r="G21" s="3">
        <f t="shared" si="0"/>
        <v>16490</v>
      </c>
      <c r="H21" s="3">
        <f>SUBTOTAL(109,H4:H20)</f>
        <v>26887</v>
      </c>
      <c r="I21" s="3">
        <f t="shared" si="0"/>
        <v>100850</v>
      </c>
      <c r="J21" s="3">
        <f t="shared" si="0"/>
        <v>1681970</v>
      </c>
      <c r="K21" s="3">
        <f t="shared" si="0"/>
        <v>262754</v>
      </c>
    </row>
    <row r="22" spans="1:11" x14ac:dyDescent="0.25">
      <c r="A22" s="1" t="s">
        <v>73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7.399999999999999" x14ac:dyDescent="0.3">
      <c r="A23" s="2" t="s">
        <v>64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7.399999999999999" x14ac:dyDescent="0.3">
      <c r="A24" s="2" t="s">
        <v>23</v>
      </c>
    </row>
    <row r="25" spans="1:11" x14ac:dyDescent="0.25">
      <c r="A25" s="1" t="s">
        <v>1</v>
      </c>
      <c r="B25" s="1" t="s">
        <v>2</v>
      </c>
      <c r="C25" s="5" t="s">
        <v>3</v>
      </c>
      <c r="D25" s="5" t="s">
        <v>4</v>
      </c>
      <c r="E25" s="5" t="s">
        <v>5</v>
      </c>
      <c r="F25" s="5" t="s">
        <v>6</v>
      </c>
      <c r="G25" s="5" t="s">
        <v>7</v>
      </c>
      <c r="H25" s="5" t="s">
        <v>8</v>
      </c>
      <c r="I25" s="5" t="s">
        <v>9</v>
      </c>
      <c r="J25" s="5" t="s">
        <v>10</v>
      </c>
      <c r="K25" s="5" t="s">
        <v>11</v>
      </c>
    </row>
    <row r="26" spans="1:11" x14ac:dyDescent="0.25">
      <c r="A26" s="3" t="s">
        <v>24</v>
      </c>
      <c r="B26" s="3">
        <f>SUM(Tabell3[[#This Row],[PB1]:[B]])</f>
        <v>8800</v>
      </c>
      <c r="C26" s="3"/>
      <c r="D26" s="3"/>
      <c r="E26" s="3"/>
      <c r="F26" s="3"/>
      <c r="G26" s="3"/>
      <c r="H26" s="3"/>
      <c r="I26" s="3"/>
      <c r="J26" s="3">
        <v>8800</v>
      </c>
      <c r="K26" s="3"/>
    </row>
    <row r="27" spans="1:11" x14ac:dyDescent="0.25">
      <c r="A27" s="7" t="s">
        <v>66</v>
      </c>
      <c r="B27" s="3">
        <f>SUM(Tabell3[[#This Row],[PB1]:[B]])</f>
        <v>34425</v>
      </c>
      <c r="C27" s="7"/>
      <c r="D27" s="7"/>
      <c r="E27" s="7"/>
      <c r="F27" s="7"/>
      <c r="G27" s="7"/>
      <c r="H27" s="7"/>
      <c r="I27" s="3"/>
      <c r="J27" s="7">
        <v>34425</v>
      </c>
      <c r="K27" s="7"/>
    </row>
    <row r="28" spans="1:11" x14ac:dyDescent="0.25">
      <c r="A28" s="3" t="s">
        <v>25</v>
      </c>
      <c r="B28" s="3">
        <f>SUM(Tabell3[[#This Row],[PB1]:[B]])</f>
        <v>20115</v>
      </c>
      <c r="C28" s="3"/>
      <c r="D28" s="3"/>
      <c r="E28" s="3"/>
      <c r="F28" s="3"/>
      <c r="G28" s="3"/>
      <c r="H28" s="3"/>
      <c r="I28" s="3"/>
      <c r="J28" s="3">
        <v>20115</v>
      </c>
      <c r="K28" s="3"/>
    </row>
    <row r="29" spans="1:11" x14ac:dyDescent="0.25">
      <c r="A29" s="3" t="s">
        <v>67</v>
      </c>
      <c r="B29" s="3">
        <f>SUM(Tabell3[[#This Row],[PB1]:[B]])</f>
        <v>324525</v>
      </c>
      <c r="C29" s="7"/>
      <c r="D29" s="7"/>
      <c r="E29" s="7"/>
      <c r="F29" s="7"/>
      <c r="G29" s="7"/>
      <c r="H29" s="7"/>
      <c r="I29" s="7"/>
      <c r="J29" s="7">
        <v>195775</v>
      </c>
      <c r="K29" s="7">
        <v>128750</v>
      </c>
    </row>
    <row r="30" spans="1:11" x14ac:dyDescent="0.25">
      <c r="A30" s="3" t="s">
        <v>59</v>
      </c>
      <c r="B30" s="3">
        <f>SUM(Tabell3[[#This Row],[PB1]:[B]])</f>
        <v>44150</v>
      </c>
      <c r="C30" s="3"/>
      <c r="D30" s="3"/>
      <c r="E30" s="3"/>
      <c r="F30" s="3"/>
      <c r="G30" s="3"/>
      <c r="H30" s="3"/>
      <c r="I30" s="3"/>
      <c r="J30" s="3">
        <v>44150</v>
      </c>
      <c r="K30" s="3"/>
    </row>
    <row r="31" spans="1:11" x14ac:dyDescent="0.25">
      <c r="A31" s="3" t="s">
        <v>26</v>
      </c>
      <c r="B31" s="3">
        <f>SUM(Tabell3[[#This Row],[PB1]:[B]])</f>
        <v>46679</v>
      </c>
      <c r="C31" s="3"/>
      <c r="D31" s="3"/>
      <c r="E31" s="3"/>
      <c r="F31" s="3"/>
      <c r="G31" s="3"/>
      <c r="H31" s="3"/>
      <c r="I31" s="3"/>
      <c r="J31" s="3">
        <v>27000</v>
      </c>
      <c r="K31" s="3">
        <v>19679</v>
      </c>
    </row>
    <row r="32" spans="1:11" x14ac:dyDescent="0.25">
      <c r="A32" s="3" t="s">
        <v>27</v>
      </c>
      <c r="B32" s="3">
        <f>SUM(Tabell3[[#This Row],[PB1]:[B]])</f>
        <v>264530</v>
      </c>
      <c r="C32" s="3"/>
      <c r="D32" s="3"/>
      <c r="E32" s="3">
        <v>26430</v>
      </c>
      <c r="F32" s="3"/>
      <c r="G32" s="3"/>
      <c r="H32" s="3"/>
      <c r="I32" s="3"/>
      <c r="J32" s="3">
        <v>238100</v>
      </c>
      <c r="K32" s="3"/>
    </row>
    <row r="33" spans="1:11" x14ac:dyDescent="0.25">
      <c r="A33" s="3" t="s">
        <v>28</v>
      </c>
      <c r="B33" s="3">
        <f>SUM(Tabell3[[#This Row],[PB1]:[B]])</f>
        <v>60000</v>
      </c>
      <c r="C33" s="3"/>
      <c r="D33" s="3"/>
      <c r="E33" s="3"/>
      <c r="F33" s="3"/>
      <c r="G33" s="3"/>
      <c r="H33" s="3"/>
      <c r="I33" s="3"/>
      <c r="J33" s="3">
        <v>60000</v>
      </c>
      <c r="K33" s="3"/>
    </row>
    <row r="34" spans="1:11" x14ac:dyDescent="0.25">
      <c r="A34" s="3" t="s">
        <v>29</v>
      </c>
      <c r="B34" s="3">
        <f>SUM(Tabell3[[#This Row],[PB1]:[B]])</f>
        <v>23600</v>
      </c>
      <c r="C34" s="3"/>
      <c r="D34" s="3"/>
      <c r="E34" s="3"/>
      <c r="F34" s="3"/>
      <c r="G34" s="3"/>
      <c r="H34" s="3"/>
      <c r="I34" s="3"/>
      <c r="J34" s="3">
        <v>23600</v>
      </c>
      <c r="K34" s="3"/>
    </row>
    <row r="35" spans="1:11" x14ac:dyDescent="0.25">
      <c r="A35" s="3" t="s">
        <v>30</v>
      </c>
      <c r="B35" s="3">
        <f>SUM(Tabell3[[#This Row],[PB1]:[B]])</f>
        <v>411169</v>
      </c>
      <c r="C35" s="3"/>
      <c r="D35" s="3"/>
      <c r="E35" s="3"/>
      <c r="F35" s="3"/>
      <c r="G35" s="3"/>
      <c r="H35" s="3"/>
      <c r="I35" s="3"/>
      <c r="J35" s="3">
        <v>411169</v>
      </c>
      <c r="K35" s="3"/>
    </row>
    <row r="36" spans="1:11" x14ac:dyDescent="0.25">
      <c r="A36" s="3" t="s">
        <v>31</v>
      </c>
      <c r="B36" s="3">
        <f>SUM(Tabell3[[#This Row],[PB1]:[B]])</f>
        <v>131750</v>
      </c>
      <c r="C36" s="3"/>
      <c r="D36" s="3"/>
      <c r="E36" s="3"/>
      <c r="F36" s="3"/>
      <c r="G36" s="3"/>
      <c r="H36" s="3"/>
      <c r="I36" s="3"/>
      <c r="J36" s="3">
        <v>131750</v>
      </c>
      <c r="K36" s="3"/>
    </row>
    <row r="37" spans="1:11" x14ac:dyDescent="0.25">
      <c r="A37" s="3" t="s">
        <v>32</v>
      </c>
      <c r="B37" s="3">
        <f>SUM(Tabell3[[#This Row],[PB1]:[B]])</f>
        <v>2057648</v>
      </c>
      <c r="C37" s="3"/>
      <c r="D37" s="3"/>
      <c r="E37" s="3">
        <v>35800</v>
      </c>
      <c r="F37" s="3"/>
      <c r="G37" s="3">
        <v>38250</v>
      </c>
      <c r="H37" s="3"/>
      <c r="I37" s="3"/>
      <c r="J37" s="3">
        <v>1983598</v>
      </c>
      <c r="K37" s="3"/>
    </row>
    <row r="38" spans="1:11" x14ac:dyDescent="0.25">
      <c r="A38" s="3" t="s">
        <v>33</v>
      </c>
      <c r="B38" s="3">
        <f>SUM(Tabell3[[#This Row],[PB1]:[B]])</f>
        <v>557210</v>
      </c>
      <c r="C38" s="3"/>
      <c r="D38" s="3"/>
      <c r="E38" s="3"/>
      <c r="F38" s="3"/>
      <c r="G38" s="3"/>
      <c r="H38" s="3">
        <v>8750</v>
      </c>
      <c r="I38" s="3"/>
      <c r="J38" s="3">
        <v>548460</v>
      </c>
      <c r="K38" s="3"/>
    </row>
    <row r="39" spans="1:11" x14ac:dyDescent="0.25">
      <c r="A39" s="3" t="s">
        <v>34</v>
      </c>
      <c r="B39" s="3">
        <f>SUM(Tabell3[[#This Row],[PB1]:[B]])</f>
        <v>159268</v>
      </c>
      <c r="C39" s="3"/>
      <c r="D39" s="3"/>
      <c r="E39" s="3"/>
      <c r="F39" s="3"/>
      <c r="G39" s="3"/>
      <c r="H39" s="3"/>
      <c r="I39" s="3"/>
      <c r="J39" s="3">
        <v>159268</v>
      </c>
      <c r="K39" s="3"/>
    </row>
    <row r="40" spans="1:11" x14ac:dyDescent="0.25">
      <c r="A40" s="3" t="s">
        <v>35</v>
      </c>
      <c r="B40" s="3">
        <f>SUM(Tabell3[[#This Row],[PB1]:[B]])</f>
        <v>1263290</v>
      </c>
      <c r="C40" s="3"/>
      <c r="D40" s="3"/>
      <c r="E40" s="3">
        <v>33300</v>
      </c>
      <c r="F40" s="3"/>
      <c r="G40" s="3">
        <v>52900</v>
      </c>
      <c r="H40" s="3"/>
      <c r="I40" s="3"/>
      <c r="J40" s="3">
        <v>1144090</v>
      </c>
      <c r="K40" s="3">
        <v>33000</v>
      </c>
    </row>
    <row r="41" spans="1:11" x14ac:dyDescent="0.25">
      <c r="A41" s="3" t="s">
        <v>36</v>
      </c>
      <c r="B41" s="3">
        <f>SUM(Tabell3[[#This Row],[PB1]:[B]])</f>
        <v>67012</v>
      </c>
      <c r="C41" s="3"/>
      <c r="D41" s="3"/>
      <c r="E41" s="3"/>
      <c r="F41" s="3"/>
      <c r="G41" s="3"/>
      <c r="H41" s="3"/>
      <c r="I41" s="3"/>
      <c r="J41" s="3">
        <v>33012</v>
      </c>
      <c r="K41" s="3">
        <v>34000</v>
      </c>
    </row>
    <row r="42" spans="1:11" x14ac:dyDescent="0.25">
      <c r="A42" s="3" t="s">
        <v>37</v>
      </c>
      <c r="B42" s="3">
        <f>SUM(Tabell3[[#This Row],[PB1]:[B]])</f>
        <v>30000</v>
      </c>
      <c r="C42" s="3"/>
      <c r="D42" s="3"/>
      <c r="E42" s="3"/>
      <c r="F42" s="3"/>
      <c r="G42" s="3"/>
      <c r="H42" s="3"/>
      <c r="I42" s="3"/>
      <c r="J42" s="3"/>
      <c r="K42" s="3">
        <v>30000</v>
      </c>
    </row>
    <row r="43" spans="1:11" x14ac:dyDescent="0.25">
      <c r="A43" s="3" t="s">
        <v>38</v>
      </c>
      <c r="B43" s="3">
        <f>SUM(Tabell3[[#This Row],[PB1]:[B]])</f>
        <v>127900</v>
      </c>
      <c r="C43" s="3"/>
      <c r="D43" s="3"/>
      <c r="E43" s="3"/>
      <c r="F43" s="3"/>
      <c r="G43" s="3"/>
      <c r="H43" s="3"/>
      <c r="I43" s="3"/>
      <c r="J43" s="3">
        <v>127900</v>
      </c>
      <c r="K43" s="3"/>
    </row>
    <row r="44" spans="1:11" x14ac:dyDescent="0.25">
      <c r="A44" s="3" t="s">
        <v>39</v>
      </c>
      <c r="B44" s="3">
        <f>SUM(Tabell3[[#This Row],[PB1]:[B]])</f>
        <v>99100</v>
      </c>
      <c r="C44" s="3"/>
      <c r="D44" s="3"/>
      <c r="E44" s="3"/>
      <c r="F44" s="3"/>
      <c r="G44" s="3">
        <v>39700</v>
      </c>
      <c r="H44" s="3"/>
      <c r="I44" s="3"/>
      <c r="J44" s="3">
        <v>59400</v>
      </c>
      <c r="K44" s="3"/>
    </row>
    <row r="45" spans="1:11" x14ac:dyDescent="0.25">
      <c r="A45" s="3" t="s">
        <v>40</v>
      </c>
      <c r="B45" s="3">
        <f>SUM(Tabell3[[#This Row],[PB1]:[B]])</f>
        <v>30000</v>
      </c>
      <c r="C45" s="3"/>
      <c r="D45" s="3"/>
      <c r="E45" s="3"/>
      <c r="F45" s="3"/>
      <c r="G45" s="3"/>
      <c r="H45" s="3"/>
      <c r="I45" s="3"/>
      <c r="J45" s="3"/>
      <c r="K45" s="3">
        <v>30000</v>
      </c>
    </row>
    <row r="46" spans="1:11" x14ac:dyDescent="0.25">
      <c r="A46" s="3" t="s">
        <v>41</v>
      </c>
      <c r="B46" s="3">
        <f>SUM(Tabell3[[#This Row],[PB1]:[B]])</f>
        <v>50000</v>
      </c>
      <c r="C46" s="3"/>
      <c r="D46" s="3"/>
      <c r="E46" s="3"/>
      <c r="F46" s="3"/>
      <c r="G46" s="3"/>
      <c r="H46" s="3"/>
      <c r="I46" s="3"/>
      <c r="J46" s="3">
        <v>50000</v>
      </c>
      <c r="K46" s="3"/>
    </row>
    <row r="47" spans="1:11" x14ac:dyDescent="0.25">
      <c r="A47" s="3" t="s">
        <v>42</v>
      </c>
      <c r="B47" s="3">
        <f>SUM(Tabell3[[#This Row],[PB1]:[B]])</f>
        <v>13430</v>
      </c>
      <c r="C47" s="3"/>
      <c r="D47" s="3"/>
      <c r="E47" s="3"/>
      <c r="F47" s="3"/>
      <c r="G47" s="3"/>
      <c r="H47" s="3"/>
      <c r="I47" s="3"/>
      <c r="J47" s="3">
        <v>13430</v>
      </c>
      <c r="K47" s="3"/>
    </row>
    <row r="48" spans="1:11" x14ac:dyDescent="0.25">
      <c r="A48" s="3" t="s">
        <v>43</v>
      </c>
      <c r="B48" s="3">
        <f>SUM(Tabell3[[#This Row],[PB1]:[B]])</f>
        <v>645550</v>
      </c>
      <c r="C48" s="3"/>
      <c r="D48" s="3"/>
      <c r="E48" s="3"/>
      <c r="F48" s="3"/>
      <c r="G48" s="3"/>
      <c r="H48" s="3"/>
      <c r="I48" s="3"/>
      <c r="J48" s="3">
        <v>530550</v>
      </c>
      <c r="K48" s="3">
        <v>115000</v>
      </c>
    </row>
    <row r="49" spans="1:11" x14ac:dyDescent="0.25">
      <c r="A49" s="3" t="s">
        <v>44</v>
      </c>
      <c r="B49" s="3">
        <f>SUM(Tabell3[[#This Row],[PB1]:[B]])</f>
        <v>143000</v>
      </c>
      <c r="C49" s="3"/>
      <c r="D49" s="3"/>
      <c r="E49" s="3"/>
      <c r="F49" s="3"/>
      <c r="G49" s="3"/>
      <c r="H49" s="3"/>
      <c r="I49" s="3"/>
      <c r="J49" s="3">
        <v>143000</v>
      </c>
      <c r="K49" s="3"/>
    </row>
    <row r="50" spans="1:11" x14ac:dyDescent="0.25">
      <c r="A50" s="3" t="s">
        <v>60</v>
      </c>
      <c r="B50" s="3">
        <f>SUM(Tabell3[[#This Row],[PB1]:[B]])</f>
        <v>8950</v>
      </c>
      <c r="C50" s="3"/>
      <c r="D50" s="3"/>
      <c r="E50" s="3"/>
      <c r="F50" s="3"/>
      <c r="G50" s="3"/>
      <c r="H50" s="3"/>
      <c r="I50" s="3"/>
      <c r="J50" s="3">
        <v>8950</v>
      </c>
      <c r="K50" s="3"/>
    </row>
    <row r="51" spans="1:11" x14ac:dyDescent="0.25">
      <c r="A51" s="3" t="s">
        <v>45</v>
      </c>
      <c r="B51" s="3">
        <f>SUM(Tabell3[[#This Row],[PB1]:[B]])</f>
        <v>201799</v>
      </c>
      <c r="C51" s="3"/>
      <c r="D51" s="3"/>
      <c r="E51" s="3">
        <v>10517</v>
      </c>
      <c r="F51" s="3"/>
      <c r="G51" s="3"/>
      <c r="H51" s="3"/>
      <c r="I51" s="3"/>
      <c r="J51" s="3">
        <v>191282</v>
      </c>
      <c r="K51" s="3"/>
    </row>
    <row r="52" spans="1:11" x14ac:dyDescent="0.25">
      <c r="A52" s="3" t="s">
        <v>2</v>
      </c>
      <c r="B52" s="3">
        <f>SUBTOTAL(109,B26:B51)</f>
        <v>6823900</v>
      </c>
      <c r="C52" s="3">
        <f t="shared" ref="C52:K52" si="1">SUBTOTAL(109,C26:C51)</f>
        <v>0</v>
      </c>
      <c r="D52" s="3">
        <f t="shared" si="1"/>
        <v>0</v>
      </c>
      <c r="E52" s="3">
        <f t="shared" si="1"/>
        <v>106047</v>
      </c>
      <c r="F52" s="3">
        <f t="shared" si="1"/>
        <v>0</v>
      </c>
      <c r="G52" s="3">
        <f t="shared" si="1"/>
        <v>130850</v>
      </c>
      <c r="H52" s="3">
        <f t="shared" si="1"/>
        <v>8750</v>
      </c>
      <c r="I52" s="3">
        <f t="shared" si="1"/>
        <v>0</v>
      </c>
      <c r="J52" s="3">
        <f t="shared" si="1"/>
        <v>6187824</v>
      </c>
      <c r="K52" s="3">
        <f t="shared" si="1"/>
        <v>390429</v>
      </c>
    </row>
    <row r="53" spans="1:11" x14ac:dyDescent="0.25">
      <c r="A53" s="3" t="s">
        <v>73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7.399999999999999" x14ac:dyDescent="0.3">
      <c r="A54" s="2" t="s">
        <v>64</v>
      </c>
      <c r="B54" s="3"/>
      <c r="C54" s="3"/>
      <c r="D54" s="3"/>
      <c r="E54" s="3"/>
      <c r="F54" s="3"/>
      <c r="G54" s="3"/>
      <c r="H54" s="3"/>
      <c r="I54" s="3"/>
      <c r="J54" s="3"/>
    </row>
    <row r="55" spans="1:11" ht="17.399999999999999" x14ac:dyDescent="0.3">
      <c r="A55" s="2" t="s">
        <v>46</v>
      </c>
    </row>
    <row r="56" spans="1:11" x14ac:dyDescent="0.25">
      <c r="A56" s="3" t="s">
        <v>1</v>
      </c>
      <c r="B56" s="3" t="s">
        <v>2</v>
      </c>
      <c r="C56" s="4" t="s">
        <v>3</v>
      </c>
      <c r="D56" s="4" t="s">
        <v>4</v>
      </c>
      <c r="E56" s="4" t="s">
        <v>5</v>
      </c>
      <c r="F56" s="4" t="s">
        <v>6</v>
      </c>
      <c r="G56" s="4" t="s">
        <v>7</v>
      </c>
      <c r="H56" s="4" t="s">
        <v>8</v>
      </c>
      <c r="I56" s="4" t="s">
        <v>9</v>
      </c>
      <c r="J56" s="4" t="s">
        <v>10</v>
      </c>
      <c r="K56" s="4" t="s">
        <v>11</v>
      </c>
    </row>
    <row r="57" spans="1:11" x14ac:dyDescent="0.25">
      <c r="A57" s="3" t="s">
        <v>47</v>
      </c>
      <c r="B57" s="3">
        <f>SUM(Tabell4[[#This Row],[PB1]:[B]])</f>
        <v>1733017</v>
      </c>
      <c r="C57" s="3"/>
      <c r="D57" s="3">
        <v>3312</v>
      </c>
      <c r="E57" s="3"/>
      <c r="F57" s="3"/>
      <c r="G57" s="3"/>
      <c r="H57" s="3">
        <v>43658</v>
      </c>
      <c r="I57" s="3">
        <v>443502</v>
      </c>
      <c r="J57" s="3">
        <v>1242545</v>
      </c>
      <c r="K57" s="3"/>
    </row>
    <row r="58" spans="1:11" x14ac:dyDescent="0.25">
      <c r="A58" s="3" t="s">
        <v>48</v>
      </c>
      <c r="B58" s="3">
        <f>SUM(Tabell4[[#This Row],[PB1]:[B]])</f>
        <v>409986</v>
      </c>
      <c r="C58" s="3"/>
      <c r="D58" s="3"/>
      <c r="E58" s="3">
        <v>38000</v>
      </c>
      <c r="F58" s="3"/>
      <c r="G58" s="3"/>
      <c r="H58" s="3"/>
      <c r="I58" s="3">
        <v>120766</v>
      </c>
      <c r="J58" s="3">
        <v>251220</v>
      </c>
      <c r="K58" s="3"/>
    </row>
    <row r="59" spans="1:11" x14ac:dyDescent="0.25">
      <c r="A59" s="3" t="s">
        <v>49</v>
      </c>
      <c r="B59" s="3">
        <f>SUM(Tabell4[[#This Row],[PB1]:[B]])</f>
        <v>583146</v>
      </c>
      <c r="C59" s="3"/>
      <c r="D59" s="3"/>
      <c r="E59" s="3"/>
      <c r="F59" s="3"/>
      <c r="G59" s="3"/>
      <c r="H59" s="3"/>
      <c r="I59" s="3">
        <v>109649</v>
      </c>
      <c r="J59" s="3">
        <v>473497</v>
      </c>
      <c r="K59" s="3"/>
    </row>
    <row r="60" spans="1:11" x14ac:dyDescent="0.25">
      <c r="A60" s="3" t="s">
        <v>69</v>
      </c>
      <c r="B60" s="3">
        <f>SUM(Tabell4[[#This Row],[PB1]:[B]])</f>
        <v>49450</v>
      </c>
      <c r="C60" s="3"/>
      <c r="D60" s="3"/>
      <c r="E60" s="3"/>
      <c r="F60" s="3"/>
      <c r="G60" s="3">
        <v>49450</v>
      </c>
      <c r="H60" s="3"/>
      <c r="I60" s="3"/>
      <c r="J60" s="3"/>
      <c r="K60" s="3"/>
    </row>
    <row r="61" spans="1:11" x14ac:dyDescent="0.25">
      <c r="A61" s="3" t="s">
        <v>71</v>
      </c>
      <c r="B61" s="3">
        <f>SUM(Tabell4[[#This Row],[PB1]:[B]])</f>
        <v>374126</v>
      </c>
      <c r="C61" s="3"/>
      <c r="D61" s="3"/>
      <c r="E61" s="3"/>
      <c r="F61" s="3">
        <v>32987</v>
      </c>
      <c r="G61" s="3"/>
      <c r="H61" s="3"/>
      <c r="I61" s="3"/>
      <c r="J61" s="3">
        <v>341139</v>
      </c>
      <c r="K61" s="3"/>
    </row>
    <row r="62" spans="1:11" x14ac:dyDescent="0.25">
      <c r="A62" s="3" t="s">
        <v>61</v>
      </c>
      <c r="B62" s="3">
        <f>SUM(Tabell4[[#This Row],[PB1]:[B]])</f>
        <v>287387</v>
      </c>
      <c r="C62" s="3"/>
      <c r="D62" s="3"/>
      <c r="E62" s="3"/>
      <c r="F62" s="3"/>
      <c r="G62" s="3"/>
      <c r="H62" s="3"/>
      <c r="I62" s="3">
        <v>69146</v>
      </c>
      <c r="J62" s="3">
        <v>218241</v>
      </c>
      <c r="K62" s="3"/>
    </row>
    <row r="63" spans="1:11" x14ac:dyDescent="0.25">
      <c r="A63" s="3" t="s">
        <v>50</v>
      </c>
      <c r="B63" s="3">
        <f>SUM(Tabell4[[#This Row],[PB1]:[B]])</f>
        <v>4749858</v>
      </c>
      <c r="C63" s="3"/>
      <c r="D63" s="3">
        <v>4870</v>
      </c>
      <c r="E63" s="3">
        <v>610000</v>
      </c>
      <c r="F63" s="3"/>
      <c r="G63" s="3">
        <v>134142</v>
      </c>
      <c r="H63" s="3"/>
      <c r="I63" s="3">
        <v>130598</v>
      </c>
      <c r="J63" s="3">
        <v>534384</v>
      </c>
      <c r="K63" s="3">
        <v>3335864</v>
      </c>
    </row>
    <row r="64" spans="1:11" x14ac:dyDescent="0.25">
      <c r="A64" s="3" t="s">
        <v>62</v>
      </c>
      <c r="B64" s="3">
        <f>SUM(Tabell4[[#This Row],[PB1]:[B]])</f>
        <v>472531</v>
      </c>
      <c r="C64" s="3"/>
      <c r="D64" s="3"/>
      <c r="E64" s="3"/>
      <c r="F64" s="3"/>
      <c r="G64" s="3">
        <v>59191</v>
      </c>
      <c r="H64" s="3"/>
      <c r="I64" s="3"/>
      <c r="J64" s="3">
        <v>113692</v>
      </c>
      <c r="K64" s="3">
        <v>299648</v>
      </c>
    </row>
    <row r="65" spans="1:11" x14ac:dyDescent="0.25">
      <c r="A65" s="3" t="s">
        <v>51</v>
      </c>
      <c r="B65" s="3">
        <f>SUM(Tabell4[[#This Row],[PB1]:[B]])</f>
        <v>178865</v>
      </c>
      <c r="C65" s="3"/>
      <c r="D65" s="3">
        <v>1433</v>
      </c>
      <c r="E65" s="3">
        <v>38000</v>
      </c>
      <c r="F65" s="3"/>
      <c r="G65" s="3"/>
      <c r="H65" s="3"/>
      <c r="I65" s="3">
        <v>33845</v>
      </c>
      <c r="J65" s="3"/>
      <c r="K65" s="3">
        <v>105587</v>
      </c>
    </row>
    <row r="66" spans="1:11" x14ac:dyDescent="0.25">
      <c r="A66" s="3" t="s">
        <v>52</v>
      </c>
      <c r="B66" s="3">
        <f>SUM(Tabell4[[#This Row],[PB1]:[B]])</f>
        <v>32000</v>
      </c>
      <c r="C66" s="3"/>
      <c r="D66" s="3"/>
      <c r="E66" s="3"/>
      <c r="F66" s="3"/>
      <c r="G66" s="3"/>
      <c r="H66" s="3"/>
      <c r="I66" s="3"/>
      <c r="J66" s="3">
        <v>32000</v>
      </c>
      <c r="K66" s="3"/>
    </row>
    <row r="67" spans="1:11" x14ac:dyDescent="0.25">
      <c r="A67" s="7" t="s">
        <v>53</v>
      </c>
      <c r="B67" s="3">
        <f>SUM(Tabell4[[#This Row],[PB1]:[B]])</f>
        <v>1817501</v>
      </c>
      <c r="C67" s="7">
        <v>345</v>
      </c>
      <c r="D67" s="7">
        <v>3453</v>
      </c>
      <c r="E67" s="7">
        <v>40254</v>
      </c>
      <c r="F67" s="7"/>
      <c r="G67" s="7"/>
      <c r="H67" s="7"/>
      <c r="I67" s="7">
        <v>283710</v>
      </c>
      <c r="J67" s="7">
        <v>1334739</v>
      </c>
      <c r="K67" s="7">
        <v>155000</v>
      </c>
    </row>
    <row r="68" spans="1:11" x14ac:dyDescent="0.25">
      <c r="A68" s="3" t="s">
        <v>54</v>
      </c>
      <c r="B68" s="3">
        <f>SUM(Tabell4[[#This Row],[PB1]:[B]])</f>
        <v>70469</v>
      </c>
      <c r="C68" s="3"/>
      <c r="D68" s="3"/>
      <c r="E68" s="3"/>
      <c r="F68" s="3"/>
      <c r="G68" s="3"/>
      <c r="H68" s="3"/>
      <c r="I68" s="3">
        <v>44483</v>
      </c>
      <c r="J68" s="3">
        <v>25986</v>
      </c>
      <c r="K68" s="3"/>
    </row>
    <row r="69" spans="1:11" x14ac:dyDescent="0.25">
      <c r="A69" s="3" t="s">
        <v>74</v>
      </c>
      <c r="B69" s="3">
        <f>SUM(Tabell4[[#This Row],[PB1]:[B]])</f>
        <v>81552</v>
      </c>
      <c r="C69" s="3"/>
      <c r="D69" s="3"/>
      <c r="E69" s="3"/>
      <c r="F69" s="3"/>
      <c r="G69" s="3"/>
      <c r="H69" s="3">
        <v>21377</v>
      </c>
      <c r="I69" s="3"/>
      <c r="J69" s="3">
        <v>60175</v>
      </c>
      <c r="K69" s="3"/>
    </row>
    <row r="70" spans="1:11" x14ac:dyDescent="0.25">
      <c r="A70" s="3" t="s">
        <v>63</v>
      </c>
      <c r="B70" s="3">
        <f>SUM(Tabell4[[#This Row],[PB1]:[B]])</f>
        <v>264863</v>
      </c>
      <c r="C70" s="3"/>
      <c r="D70" s="3"/>
      <c r="E70" s="3"/>
      <c r="F70" s="3"/>
      <c r="G70" s="3">
        <v>41486</v>
      </c>
      <c r="H70" s="3"/>
      <c r="I70" s="3">
        <v>223377</v>
      </c>
      <c r="J70" s="3"/>
      <c r="K70" s="3"/>
    </row>
    <row r="71" spans="1:11" x14ac:dyDescent="0.25">
      <c r="A71" s="3" t="s">
        <v>2</v>
      </c>
      <c r="B71" s="3">
        <f>SUBTOTAL(109,B57:B70)</f>
        <v>11104751</v>
      </c>
      <c r="C71" s="3">
        <f>SUBTOTAL(109,C57:C70)</f>
        <v>345</v>
      </c>
      <c r="D71" s="3">
        <f t="shared" ref="D71:K71" si="2">SUBTOTAL(109,D57:D70)</f>
        <v>13068</v>
      </c>
      <c r="E71" s="3">
        <f t="shared" si="2"/>
        <v>726254</v>
      </c>
      <c r="F71" s="3">
        <f t="shared" si="2"/>
        <v>32987</v>
      </c>
      <c r="G71" s="3">
        <f t="shared" si="2"/>
        <v>284269</v>
      </c>
      <c r="H71" s="3">
        <f>SUBTOTAL(109,H57:H70)</f>
        <v>65035</v>
      </c>
      <c r="I71" s="3">
        <f>SUBTOTAL(109,I57:I70)</f>
        <v>1459076</v>
      </c>
      <c r="J71" s="3">
        <f t="shared" si="2"/>
        <v>4627618</v>
      </c>
      <c r="K71" s="3">
        <f t="shared" si="2"/>
        <v>3896099</v>
      </c>
    </row>
    <row r="72" spans="1:11" x14ac:dyDescent="0.25">
      <c r="A72" s="3" t="s">
        <v>55</v>
      </c>
      <c r="B72" s="3">
        <f>B21+B52+B71</f>
        <v>20036362</v>
      </c>
      <c r="C72" s="3">
        <f t="shared" ref="C72:K72" si="3">C21+C52+C71</f>
        <v>345</v>
      </c>
      <c r="D72" s="3">
        <f t="shared" si="3"/>
        <v>13068</v>
      </c>
      <c r="E72" s="3">
        <f t="shared" si="3"/>
        <v>851061</v>
      </c>
      <c r="F72" s="3">
        <f t="shared" si="3"/>
        <v>32987</v>
      </c>
      <c r="G72" s="3">
        <f t="shared" si="3"/>
        <v>431609</v>
      </c>
      <c r="H72" s="3">
        <f>H21+H52+H71</f>
        <v>100672</v>
      </c>
      <c r="I72" s="3">
        <f>I21+I52+I71</f>
        <v>1559926</v>
      </c>
      <c r="J72" s="3">
        <f t="shared" si="3"/>
        <v>12497412</v>
      </c>
      <c r="K72" s="3">
        <f t="shared" si="3"/>
        <v>4549282</v>
      </c>
    </row>
    <row r="73" spans="1:11" x14ac:dyDescent="0.25">
      <c r="A73" s="3" t="s">
        <v>73</v>
      </c>
      <c r="B73" s="7"/>
      <c r="C73" s="7"/>
      <c r="D73" s="7"/>
      <c r="E73" s="7"/>
      <c r="F73" s="7"/>
      <c r="G73" s="7"/>
      <c r="H73" s="7"/>
      <c r="I73" s="7"/>
      <c r="J73" s="7"/>
      <c r="K73" s="7"/>
    </row>
  </sheetData>
  <pageMargins left="0.7" right="0.7" top="1.3571428571428572" bottom="0.75" header="0.3" footer="0.3"/>
  <pageSetup paperSize="9" scale="93" orientation="landscape" r:id="rId1"/>
  <headerFooter>
    <oddHeader>&amp;L&amp;G</oddHeader>
  </headerFooter>
  <rowBreaks count="2" manualBreakCount="2">
    <brk id="22" max="16383" man="1"/>
    <brk id="53" max="16383" man="1"/>
  </rowBreaks>
  <legacyDrawingHF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Skörd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 Stenberg</dc:creator>
  <cp:lastModifiedBy>Carin Stenberg</cp:lastModifiedBy>
  <cp:lastPrinted>2021-11-03T10:59:32Z</cp:lastPrinted>
  <dcterms:created xsi:type="dcterms:W3CDTF">2021-04-07T08:36:25Z</dcterms:created>
  <dcterms:modified xsi:type="dcterms:W3CDTF">2023-10-03T11:52:39Z</dcterms:modified>
</cp:coreProperties>
</file>