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Enhet\Livsmedelskedjan och exportenheten\Verksamhetsområden\Animalier\Marknadsbalanser animalier\Balans MATFÅGEL\"/>
    </mc:Choice>
  </mc:AlternateContent>
  <xr:revisionPtr revIDLastSave="0" documentId="13_ncr:1_{6CAB80D4-6069-4D3A-8705-8E7E6A02FBD7}" xr6:coauthVersionLast="36" xr6:coauthVersionMax="36" xr10:uidLastSave="{00000000-0000-0000-0000-000000000000}"/>
  <bookViews>
    <workbookView xWindow="0" yWindow="0" windowWidth="3320" windowHeight="0" xr2:uid="{00000000-000D-0000-FFFF-FFFF00000000}"/>
  </bookViews>
  <sheets>
    <sheet name="Helårsbalans" sheetId="1" r:id="rId1"/>
    <sheet name="2023_2024_kvartal" sheetId="13" r:id="rId2"/>
    <sheet name="Handel per land 2023-2024" sheetId="9" r:id="rId3"/>
    <sheet name="Handel per kategori 2020-2024" sheetId="10" r:id="rId4"/>
    <sheet name="Detaljerad handel 2024" sheetId="12"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3" l="1"/>
  <c r="E21" i="13"/>
  <c r="AT37" i="12" l="1"/>
  <c r="AT38" i="12"/>
  <c r="AT39" i="12"/>
  <c r="AT40" i="12"/>
  <c r="AT41" i="12"/>
  <c r="AT42" i="12"/>
  <c r="AT43" i="12"/>
  <c r="AT44" i="12"/>
  <c r="AT45" i="12"/>
  <c r="AT46" i="12"/>
  <c r="AT47" i="12"/>
  <c r="AT48" i="12"/>
  <c r="AT49" i="12"/>
  <c r="AT50" i="12"/>
  <c r="AT51" i="12"/>
  <c r="AT52" i="12"/>
  <c r="AT53" i="12"/>
  <c r="AT54" i="12"/>
  <c r="AT55" i="12"/>
  <c r="AT56" i="12"/>
  <c r="AT57" i="12"/>
  <c r="AT58" i="12"/>
  <c r="AT59" i="12"/>
  <c r="AT60" i="12"/>
  <c r="AT61" i="12"/>
  <c r="AT62" i="12"/>
  <c r="AT63" i="12"/>
  <c r="AT64" i="12"/>
  <c r="AT65" i="12"/>
  <c r="AT66" i="12"/>
  <c r="AT67" i="12"/>
  <c r="AT68" i="12"/>
  <c r="AT69" i="12"/>
  <c r="AT70" i="12"/>
  <c r="AT71" i="12"/>
  <c r="AT72" i="12"/>
  <c r="AT73" i="12"/>
  <c r="AT74" i="12"/>
  <c r="AT75" i="12"/>
  <c r="AT76" i="12"/>
  <c r="AT77" i="12"/>
  <c r="AT78" i="12"/>
  <c r="AT36" i="12"/>
  <c r="BX6" i="12"/>
  <c r="BX7" i="12"/>
  <c r="BX8" i="12"/>
  <c r="BX9" i="12"/>
  <c r="BX10" i="12"/>
  <c r="BX11" i="12"/>
  <c r="BX12" i="12"/>
  <c r="BX13" i="12"/>
  <c r="BX14" i="12"/>
  <c r="BX15" i="12"/>
  <c r="BX16" i="12"/>
  <c r="BX17" i="12"/>
  <c r="BX18" i="12"/>
  <c r="BX19" i="12"/>
  <c r="BX20" i="12"/>
  <c r="BX21" i="12"/>
  <c r="BX22" i="12"/>
  <c r="BX23" i="12"/>
  <c r="BX24" i="12"/>
  <c r="BX25" i="12"/>
  <c r="BX26" i="12"/>
  <c r="BX27" i="12"/>
  <c r="BX28" i="12"/>
  <c r="BX29" i="12"/>
  <c r="BX30" i="12"/>
  <c r="G22" i="13"/>
  <c r="F21" i="13"/>
  <c r="H23" i="13"/>
  <c r="E23" i="13"/>
  <c r="D23" i="13"/>
  <c r="C23" i="13"/>
  <c r="B23" i="13"/>
  <c r="E46" i="1"/>
  <c r="F46" i="1" s="1"/>
  <c r="BX5" i="12"/>
  <c r="G46" i="1" l="1"/>
  <c r="F22" i="13"/>
  <c r="F23" i="13" s="1"/>
  <c r="G21" i="13"/>
  <c r="G23" i="13" s="1"/>
  <c r="H20" i="13"/>
  <c r="D20" i="13"/>
  <c r="C20" i="13"/>
  <c r="B20" i="13"/>
  <c r="E18" i="13"/>
  <c r="F18" i="13" s="1"/>
  <c r="E19" i="13"/>
  <c r="F19" i="13" s="1"/>
  <c r="F20" i="13" l="1"/>
  <c r="E20" i="13"/>
  <c r="G18" i="13"/>
  <c r="G19" i="13"/>
  <c r="G20" i="13" l="1"/>
  <c r="H17" i="13" l="1"/>
  <c r="D17" i="13"/>
  <c r="C17" i="13"/>
  <c r="B17" i="13"/>
  <c r="E16" i="13" l="1"/>
  <c r="E15" i="13"/>
  <c r="G15" i="13" s="1"/>
  <c r="F16" i="13" l="1"/>
  <c r="F17" i="13" s="1"/>
  <c r="E17" i="13"/>
  <c r="G16" i="13"/>
  <c r="G17" i="13" s="1"/>
  <c r="F15" i="13"/>
  <c r="B11" i="13" l="1"/>
  <c r="C11" i="13"/>
  <c r="D11" i="13"/>
  <c r="H11" i="13"/>
  <c r="E10" i="13"/>
  <c r="G10" i="13" s="1"/>
  <c r="H14" i="13"/>
  <c r="D14" i="13"/>
  <c r="C14" i="13"/>
  <c r="B14" i="13"/>
  <c r="E13" i="13"/>
  <c r="F13" i="13" s="1"/>
  <c r="E12" i="13"/>
  <c r="G12" i="13" s="1"/>
  <c r="E9" i="13"/>
  <c r="G9" i="13" s="1"/>
  <c r="E8" i="13"/>
  <c r="G8" i="13" s="1"/>
  <c r="E7" i="13"/>
  <c r="G7" i="13" s="1"/>
  <c r="E6" i="13"/>
  <c r="G6" i="13" s="1"/>
  <c r="G11" i="13" l="1"/>
  <c r="E11" i="13"/>
  <c r="F10" i="13"/>
  <c r="F9" i="13"/>
  <c r="E14" i="13"/>
  <c r="F8" i="13"/>
  <c r="G13" i="13"/>
  <c r="G14" i="13" s="1"/>
  <c r="F6" i="13"/>
  <c r="F7" i="13"/>
  <c r="F12" i="13"/>
  <c r="F14" i="13" s="1"/>
  <c r="F11" i="13" l="1"/>
  <c r="C20" i="10"/>
  <c r="D20" i="10"/>
  <c r="E20" i="10"/>
  <c r="F20" i="10"/>
  <c r="C29" i="10"/>
  <c r="D29" i="10"/>
  <c r="E29" i="10"/>
  <c r="F29" i="10"/>
  <c r="B29" i="10"/>
  <c r="B20" i="10"/>
  <c r="E47" i="1" l="1"/>
  <c r="G47" i="1" s="1"/>
  <c r="F47" i="1" l="1"/>
  <c r="E44" i="1" l="1"/>
  <c r="G44" i="1" s="1"/>
  <c r="F44" i="1" l="1"/>
  <c r="F29" i="9" l="1"/>
  <c r="E29" i="9"/>
  <c r="D29" i="9"/>
  <c r="C29" i="9"/>
  <c r="B29" i="9"/>
  <c r="F28" i="9"/>
  <c r="E28" i="9"/>
  <c r="D28" i="9"/>
  <c r="C28" i="9"/>
  <c r="B28" i="9"/>
  <c r="F13" i="9"/>
  <c r="E13" i="9"/>
  <c r="D13" i="9"/>
  <c r="C13" i="9"/>
  <c r="B13" i="9"/>
  <c r="F12" i="9"/>
  <c r="E12" i="9"/>
  <c r="D12" i="9"/>
  <c r="C12" i="9"/>
  <c r="B12" i="9"/>
  <c r="E30" i="9" l="1"/>
  <c r="D30" i="9"/>
  <c r="E14" i="9"/>
  <c r="D14" i="9"/>
  <c r="B30" i="9"/>
  <c r="F14" i="9"/>
  <c r="F30" i="9"/>
  <c r="C14" i="9"/>
  <c r="C30" i="9"/>
  <c r="G29" i="9"/>
  <c r="G12" i="9"/>
  <c r="G28" i="9"/>
  <c r="G13" i="9"/>
  <c r="B14" i="9"/>
  <c r="G14" i="9" l="1"/>
  <c r="G30" i="9"/>
  <c r="E42" i="1" l="1"/>
  <c r="G42" i="1" s="1"/>
  <c r="E43" i="1"/>
  <c r="F43" i="1" s="1"/>
  <c r="E45" i="1"/>
  <c r="F45" i="1" s="1"/>
  <c r="F42" i="1" l="1"/>
  <c r="G45" i="1"/>
  <c r="G43" i="1"/>
  <c r="E41" i="1" l="1"/>
  <c r="G41" i="1" s="1"/>
  <c r="E40" i="1"/>
  <c r="G40" i="1" s="1"/>
  <c r="E39" i="1"/>
  <c r="F39" i="1" s="1"/>
  <c r="E38" i="1"/>
  <c r="F38" i="1" s="1"/>
  <c r="E37" i="1"/>
  <c r="F37" i="1" s="1"/>
  <c r="E36" i="1"/>
  <c r="F36" i="1" s="1"/>
  <c r="E35" i="1"/>
  <c r="G35" i="1" s="1"/>
  <c r="E34" i="1"/>
  <c r="G34" i="1" s="1"/>
  <c r="E33" i="1"/>
  <c r="G33" i="1" s="1"/>
  <c r="E32" i="1"/>
  <c r="G32" i="1" s="1"/>
  <c r="E31" i="1"/>
  <c r="G31" i="1" s="1"/>
  <c r="E30" i="1"/>
  <c r="F30" i="1" s="1"/>
  <c r="E29" i="1"/>
  <c r="F29" i="1" s="1"/>
  <c r="E28" i="1"/>
  <c r="G28" i="1" s="1"/>
  <c r="E27" i="1"/>
  <c r="G27" i="1" s="1"/>
  <c r="E26" i="1"/>
  <c r="G26" i="1" s="1"/>
  <c r="E25" i="1"/>
  <c r="F25" i="1" s="1"/>
  <c r="E24" i="1"/>
  <c r="G24" i="1" s="1"/>
  <c r="E23" i="1"/>
  <c r="G23" i="1" s="1"/>
  <c r="E22" i="1"/>
  <c r="F22" i="1" s="1"/>
  <c r="E21" i="1"/>
  <c r="F21" i="1" s="1"/>
  <c r="E20" i="1"/>
  <c r="G20" i="1" s="1"/>
  <c r="E19" i="1"/>
  <c r="G19" i="1" s="1"/>
  <c r="E18" i="1"/>
  <c r="G18" i="1" s="1"/>
  <c r="E17" i="1"/>
  <c r="F17" i="1" s="1"/>
  <c r="E16" i="1"/>
  <c r="G16" i="1" s="1"/>
  <c r="E15" i="1"/>
  <c r="G15" i="1" s="1"/>
  <c r="E14" i="1"/>
  <c r="F14" i="1" s="1"/>
  <c r="E13" i="1"/>
  <c r="F13" i="1" s="1"/>
  <c r="G25" i="1" l="1"/>
  <c r="F33" i="1"/>
  <c r="G21" i="1"/>
  <c r="F16" i="1"/>
  <c r="F24" i="1"/>
  <c r="F35" i="1"/>
  <c r="G17" i="1"/>
  <c r="G29" i="1"/>
  <c r="G37" i="1"/>
  <c r="G30" i="1"/>
  <c r="G13" i="1"/>
  <c r="G22" i="1"/>
  <c r="G14" i="1"/>
  <c r="F32" i="1"/>
  <c r="G38" i="1"/>
  <c r="F40" i="1"/>
  <c r="F41" i="1"/>
  <c r="F20" i="1"/>
  <c r="F28" i="1"/>
  <c r="F15" i="1"/>
  <c r="F23" i="1"/>
  <c r="F31" i="1"/>
  <c r="G36" i="1"/>
  <c r="F18" i="1"/>
  <c r="F26" i="1"/>
  <c r="F34" i="1"/>
  <c r="G39" i="1"/>
  <c r="F19" i="1"/>
  <c r="F27" i="1"/>
</calcChain>
</file>

<file path=xl/sharedStrings.xml><?xml version="1.0" encoding="utf-8"?>
<sst xmlns="http://schemas.openxmlformats.org/spreadsheetml/2006/main" count="973" uniqueCount="446">
  <si>
    <t>Produktion</t>
  </si>
  <si>
    <t>Import</t>
  </si>
  <si>
    <t>Export</t>
  </si>
  <si>
    <t>Totalkonsumtion</t>
  </si>
  <si>
    <t>Totalkonsumtion kg/capita</t>
  </si>
  <si>
    <t>Befolkning</t>
  </si>
  <si>
    <t>Källa: Jordbruksverket, Statistiska centralbyrån och Svensk Fågel</t>
  </si>
  <si>
    <t>År</t>
  </si>
  <si>
    <t xml:space="preserve">Information om beräkningen finns under fliken "Helårsbalans". </t>
  </si>
  <si>
    <t>Totalt</t>
  </si>
  <si>
    <t>Danmark</t>
  </si>
  <si>
    <t>Nederländerna</t>
  </si>
  <si>
    <t>Tyskland</t>
  </si>
  <si>
    <t>Polen</t>
  </si>
  <si>
    <t>Övriga</t>
  </si>
  <si>
    <t>Produktkategori</t>
  </si>
  <si>
    <t>2021</t>
  </si>
  <si>
    <t>Förändring föregående år</t>
  </si>
  <si>
    <t>Hel och halv matfågel</t>
  </si>
  <si>
    <t>Styckningsdelar av matfågel</t>
  </si>
  <si>
    <t>Beredda matfågelprodukter</t>
  </si>
  <si>
    <t>Summa</t>
  </si>
  <si>
    <t>2020</t>
  </si>
  <si>
    <t>2022</t>
  </si>
  <si>
    <t>2023 jan-mar</t>
  </si>
  <si>
    <t>2023 jan-jun</t>
  </si>
  <si>
    <t>2023 jan-sep</t>
  </si>
  <si>
    <t>2023 jan-dec</t>
  </si>
  <si>
    <t>Bra att veta om beräkningen</t>
  </si>
  <si>
    <t xml:space="preserve">I balansen är handeln omräknad till slaktkroppsekvivalenter via viktningstal för att möjliggöra en jämförelse med produktionen i slaktad vikt. </t>
  </si>
  <si>
    <t xml:space="preserve">Totalkonsumtionen är framräknad som produktion+import-export. För helår visas den officiella siffran för totalkonsumtionen medan den baseras på en inofficiell beräkning för kvartal som visas i kommande flikar.  </t>
  </si>
  <si>
    <t xml:space="preserve">Balansen bortser från slaktbiprodukter eftersom troligtvis endast en liten del går till mänsklig konsumtion. </t>
  </si>
  <si>
    <t xml:space="preserve">Från 2005 har avdrag gjorts för kassationer vilket betyder att endast slaktade matfåglar som är godkända som livsmedel ingår. </t>
  </si>
  <si>
    <t xml:space="preserve">Totalkonsumtionen i kg/capita är framräknad genom att dividera summan för riket med ett snitt av befolkningen aktuell period. </t>
  </si>
  <si>
    <t>2023</t>
  </si>
  <si>
    <t>Totalt 2023</t>
  </si>
  <si>
    <t>Sydkorea</t>
  </si>
  <si>
    <t>Finland</t>
  </si>
  <si>
    <t>Svensk marknadsbalans matfågel, 1 000 ton slaktad vikt</t>
  </si>
  <si>
    <t>Import av matfågel till Sverige per land, ton slaktad vikt</t>
  </si>
  <si>
    <t>Export av matfågel från Sverige per land, ton slaktad vikt</t>
  </si>
  <si>
    <t>Import, ton slaktad vikt</t>
  </si>
  <si>
    <t>Export, ton slaktad vikt</t>
  </si>
  <si>
    <t>Matfågel med ben</t>
  </si>
  <si>
    <t>Benfri matfågel</t>
  </si>
  <si>
    <t>Beredd matfågel</t>
  </si>
  <si>
    <t>02071110</t>
  </si>
  <si>
    <t>02071130</t>
  </si>
  <si>
    <t>02071190</t>
  </si>
  <si>
    <t>02071210</t>
  </si>
  <si>
    <t>02071290</t>
  </si>
  <si>
    <t>02071310</t>
  </si>
  <si>
    <t>02071320</t>
  </si>
  <si>
    <t>02071330</t>
  </si>
  <si>
    <t>02071350</t>
  </si>
  <si>
    <t>02071360</t>
  </si>
  <si>
    <t>02071370</t>
  </si>
  <si>
    <t>02071391</t>
  </si>
  <si>
    <t>02071399</t>
  </si>
  <si>
    <t>02071410</t>
  </si>
  <si>
    <t>02071420</t>
  </si>
  <si>
    <t>02071430</t>
  </si>
  <si>
    <t>02071450</t>
  </si>
  <si>
    <t>02071460</t>
  </si>
  <si>
    <t>02071470</t>
  </si>
  <si>
    <t>02071491</t>
  </si>
  <si>
    <t>02071499</t>
  </si>
  <si>
    <t>02072410</t>
  </si>
  <si>
    <t>02072510</t>
  </si>
  <si>
    <t>02072590</t>
  </si>
  <si>
    <t>02072610</t>
  </si>
  <si>
    <t>02072630</t>
  </si>
  <si>
    <t>02072650</t>
  </si>
  <si>
    <t>02072660</t>
  </si>
  <si>
    <t>02072670</t>
  </si>
  <si>
    <t>02072680</t>
  </si>
  <si>
    <t>02072710</t>
  </si>
  <si>
    <t>02072730</t>
  </si>
  <si>
    <t>02072740</t>
  </si>
  <si>
    <t>02072760</t>
  </si>
  <si>
    <t>02072770</t>
  </si>
  <si>
    <t>02072780</t>
  </si>
  <si>
    <t>02072791</t>
  </si>
  <si>
    <t>02072799</t>
  </si>
  <si>
    <t>02074120</t>
  </si>
  <si>
    <t>02074130</t>
  </si>
  <si>
    <t>02074180</t>
  </si>
  <si>
    <t>02074230</t>
  </si>
  <si>
    <t>02074280</t>
  </si>
  <si>
    <t>02074300</t>
  </si>
  <si>
    <t>02074410</t>
  </si>
  <si>
    <t>02074431</t>
  </si>
  <si>
    <t>02074451</t>
  </si>
  <si>
    <t>02074461</t>
  </si>
  <si>
    <t>02074510</t>
  </si>
  <si>
    <t>02074551</t>
  </si>
  <si>
    <t>02074561</t>
  </si>
  <si>
    <t>02074571</t>
  </si>
  <si>
    <t>02074581</t>
  </si>
  <si>
    <t>02074593</t>
  </si>
  <si>
    <t>02075210</t>
  </si>
  <si>
    <t>02075290</t>
  </si>
  <si>
    <t>02075410</t>
  </si>
  <si>
    <t>02075551</t>
  </si>
  <si>
    <t>02075571</t>
  </si>
  <si>
    <t>02076005</t>
  </si>
  <si>
    <t>02076010</t>
  </si>
  <si>
    <t>02076031</t>
  </si>
  <si>
    <t>02076051</t>
  </si>
  <si>
    <t>02076061</t>
  </si>
  <si>
    <t>02076091</t>
  </si>
  <si>
    <t>02076099</t>
  </si>
  <si>
    <t>02109939</t>
  </si>
  <si>
    <t>16023111</t>
  </si>
  <si>
    <t>16023119</t>
  </si>
  <si>
    <t>16023180</t>
  </si>
  <si>
    <t>16023211</t>
  </si>
  <si>
    <t>16023219</t>
  </si>
  <si>
    <t>16023230</t>
  </si>
  <si>
    <t>16023290</t>
  </si>
  <si>
    <t>16023921</t>
  </si>
  <si>
    <t>16023929</t>
  </si>
  <si>
    <t>16023985</t>
  </si>
  <si>
    <t>Totalt per land</t>
  </si>
  <si>
    <t>Lettland</t>
  </si>
  <si>
    <t>Litauen</t>
  </si>
  <si>
    <t>Frankrike</t>
  </si>
  <si>
    <t>Kroatien</t>
  </si>
  <si>
    <t>Kina</t>
  </si>
  <si>
    <t>Belgien</t>
  </si>
  <si>
    <t>Grekland</t>
  </si>
  <si>
    <t>Spanien</t>
  </si>
  <si>
    <t>Tjeckien</t>
  </si>
  <si>
    <t>Ungern</t>
  </si>
  <si>
    <t>Irland</t>
  </si>
  <si>
    <t>Estland</t>
  </si>
  <si>
    <t>Italien</t>
  </si>
  <si>
    <t>Bulgarien</t>
  </si>
  <si>
    <t>Norge</t>
  </si>
  <si>
    <t>Österrike</t>
  </si>
  <si>
    <t>Bosnien och Hercegovina</t>
  </si>
  <si>
    <t>Nordmakedonien</t>
  </si>
  <si>
    <t>Land</t>
  </si>
  <si>
    <t>02074499</t>
  </si>
  <si>
    <t>02074541</t>
  </si>
  <si>
    <t>Ghana</t>
  </si>
  <si>
    <t>Serbien</t>
  </si>
  <si>
    <t>Ekvatorialguinea</t>
  </si>
  <si>
    <t>Malaysia</t>
  </si>
  <si>
    <t>Gabon</t>
  </si>
  <si>
    <t>Kongo</t>
  </si>
  <si>
    <t>Förenade Arabemiraten</t>
  </si>
  <si>
    <t>Hongkong</t>
  </si>
  <si>
    <t>Haiti</t>
  </si>
  <si>
    <t>Sierra Leone</t>
  </si>
  <si>
    <t>Island</t>
  </si>
  <si>
    <t>Chile</t>
  </si>
  <si>
    <t>Thailand</t>
  </si>
  <si>
    <t>Bunkring och underhåll</t>
  </si>
  <si>
    <t xml:space="preserve">Höns av arten Gallus domesticus, ostyckade, plockade och utan tarmar, med huvud och fötter, så kallade 83%-kycklingar, färska eller kylda (exkl. pärlhöns) </t>
  </si>
  <si>
    <t xml:space="preserve">Höns av arten Gallus domesticus, ostyckade, plockade och urtagna, utan huvud och fötter, men med hals, hjärta, lever och krås, så kallade 70%-kycklingar, färska eller kylda (exkl. pärlhöns) </t>
  </si>
  <si>
    <t xml:space="preserve">Höns av arten Gallus domesticus, ostyckade, plockade och urtagna, utan huvud och fötter och utan hals, hjärta, lever och krås, så kallade 65%-kycklingar, eller i annan form, färska eller kylda (exkl. pärlhöns) </t>
  </si>
  <si>
    <t xml:space="preserve">Höns av arten Gallus domesticus, ostyckade, plockade och urtagna, utan huvud och fötter, men med hals, hjärta, lever och krås, så kallade 70%-kycklingar, frysta (exkl. pärlhöns) </t>
  </si>
  <si>
    <t xml:space="preserve">Höns av arten Gallus domesticus, ostyckade, plockade och urtagna, utan huvud och fötter och utan hals, hjärta, lever och krås, så kallade 65%-kycklingar, eller i annan form, frysta (exkl. pärlhöns) </t>
  </si>
  <si>
    <t xml:space="preserve">Styckningsdelar av höns av arten Gallus domesticus, benfria, färska eller kylda (exkl. av pärlhöns) </t>
  </si>
  <si>
    <t xml:space="preserve">Halvor och kvarter av höns av arten Gallus domesticus, med ben, färska eller kylda (exkl. av pärlhöns) </t>
  </si>
  <si>
    <t xml:space="preserve">Vingar, med eller utan vingspetsar av höns av arten Gallus domesticus, med ben, hela färska eller kylda (exkl. av pärlhöns) </t>
  </si>
  <si>
    <t>02071340</t>
  </si>
  <si>
    <t xml:space="preserve">Ryggben, hals, ryggben med hals, gump och vingspetsar av höns av arten Gallus domesticus, med ben, färska eller kylda (exkl. av pärlhöns) </t>
  </si>
  <si>
    <t xml:space="preserve">Bröst och delar därav av höns av arten Gallus domesticus, med ben, färska eller kylda (exkl. av pärlhöns) </t>
  </si>
  <si>
    <t xml:space="preserve">Klubbor och delar därav av höns av arten Gallus domesticus, med ben, färska eller kylda (exkl. av pärlhöns) </t>
  </si>
  <si>
    <t xml:space="preserve">Styckningsdelar av höns av arten Gallus domesticus, med ben, färska eller kylda (exkl. av pärlhöns samt halvor, kvarter, hela vingar, ryggben, hals, ryggben med hals, gump, vingspetsar samt bröst, klubbor och delar därav) </t>
  </si>
  <si>
    <t xml:space="preserve">Lever av höns av arten Gallus domesticus, ätbar, färska eller kylda (exkl. av pärlhöns) </t>
  </si>
  <si>
    <t xml:space="preserve">Slaktbiprodukter av höns av arten Gallus domesticus, färska eller kylda (exkl. av pärlhöns samt fjäderfälever) </t>
  </si>
  <si>
    <t xml:space="preserve">Styckningsdelar av höns av arten Gallus domesticus, benfria, frysta (exkl. av pärlhöns) </t>
  </si>
  <si>
    <t xml:space="preserve">Halvor och kvarter av höns av arten Gallus domesticus, med ben, frysta (exkl. av pärlhöns) </t>
  </si>
  <si>
    <t xml:space="preserve">Hela vingar, med eller utan vingspetsar av höns av arten Gallus domesticus, med ben, frysta (exkl. av pärlhöns) </t>
  </si>
  <si>
    <t>02071440</t>
  </si>
  <si>
    <t xml:space="preserve">Ryggben, hals, ryggben med hals, gump och vingspetsar av höns av arten Gallus domesticus, med ben, frysta (exkl. av pärlhöns) </t>
  </si>
  <si>
    <t xml:space="preserve">Bröst och delar därav av höns av arten Gallus domesticus, med ben, frysta (exkl. av pärlhöns) </t>
  </si>
  <si>
    <t xml:space="preserve">Klubbor och delar därav av höns av arten Gallus domesticus, med ben, frysta (exkl. av pärlhöns) </t>
  </si>
  <si>
    <t xml:space="preserve">Styckningsdelar av höns av arten Gallus domesticus, med ben, frysta (exkl. av pärlhöns samt halvor, kvarter, hela vingar, ryggben, hals, ryggben med hals, gump, vingspetsar samt bröst, klubbor och delar därav) </t>
  </si>
  <si>
    <t xml:space="preserve">Lever av höns av arten Gallus domesticus, frysta (exkl. av pärlhöns) </t>
  </si>
  <si>
    <t xml:space="preserve">Slaktbiprodukter av höns av arten Gallus domesticus, frysta (exkl. av pärlhöns samt lever) </t>
  </si>
  <si>
    <t xml:space="preserve">Tama kalkoner, ostyckade, plockade och urtagna, utan huvud och fötter, men med hals, hjärta, lever och krås, så kallade 80%-kalkon, färska eller kylda </t>
  </si>
  <si>
    <t>02072490</t>
  </si>
  <si>
    <t xml:space="preserve">Tama kalkoner, ostyckade, plockade och urtagna, utan huvud och fötter och utan hals, hjärta, lever och krås, så kallade 73%-kalkoner, färska eller kylda </t>
  </si>
  <si>
    <t xml:space="preserve">Tama kalkoner, ostyckade, plockade och urtagna, utan huvud och fötter, men med hals, hjärta, lever och krås, så kallade 80%-kalkon, frysta </t>
  </si>
  <si>
    <t xml:space="preserve">Tama kalkoner, ostyckade, plockade och urtagna, utan huvud och fötter och utan hals, hjärta, lever och krås, så kallade 73%-kalkoner, eller i annan form, frysta </t>
  </si>
  <si>
    <t xml:space="preserve">Styckningsdelar av tama kalkoner, benfria, färska eller kylda </t>
  </si>
  <si>
    <t>02072620</t>
  </si>
  <si>
    <t xml:space="preserve">Halvor och kvarter av tama kalkoner, med ben, färska eller kylda </t>
  </si>
  <si>
    <t xml:space="preserve">Hela vingar, med eller utan vingspetsar av tama kalkoner, styckningsdelar med ben, färska eller kylda </t>
  </si>
  <si>
    <t>02072640</t>
  </si>
  <si>
    <t xml:space="preserve">Ryggben, hals, ryggben med hals, gump och vingspetsar av tama kalkoner, med ben, ryggben, färska eller kylda </t>
  </si>
  <si>
    <t xml:space="preserve">Bröst och delar därav av tama kalkoner, med ben, färska eller kylda </t>
  </si>
  <si>
    <t xml:space="preserve">Underlår och delar därav av tama kalkoner, med ben, färska eller kylda </t>
  </si>
  <si>
    <t xml:space="preserve">Klubbor och delar därav av tama kalkoner, med ben, färska eller kylda (exkl. underlår och delar därav) </t>
  </si>
  <si>
    <t xml:space="preserve">Styckningsdelar av tama kalkoner, med ben, färska eller kylda (exkl. halvor, kvarter, hela vingar, ryggben, hals, ryggben med hals, gump, vingspetsar samt bröst, klubbor och delar därav) </t>
  </si>
  <si>
    <t>02072691</t>
  </si>
  <si>
    <t xml:space="preserve">Lever av tama kalkoner, ätbar, färska eller kylda </t>
  </si>
  <si>
    <t>02072699</t>
  </si>
  <si>
    <t xml:space="preserve">Slaktbiprodukter av tama kalkoner, färska eller kylda (exkl. lever) </t>
  </si>
  <si>
    <t xml:space="preserve">Styckningsdelar av tama kalkoner, benfria, frysta </t>
  </si>
  <si>
    <t>02072720</t>
  </si>
  <si>
    <t xml:space="preserve">Halvor och kvarter av tama kalkoner, med ben, frysta </t>
  </si>
  <si>
    <t xml:space="preserve">Hela vingar, med eller utan vingspetsar av tama kalkoner, med ben, frysta </t>
  </si>
  <si>
    <t xml:space="preserve">Ryggben, hals, ryggben med hals, gump och vingspetsar tama kalkoner, med ben, frysta </t>
  </si>
  <si>
    <t>02072750</t>
  </si>
  <si>
    <t xml:space="preserve">Bröst och delar därav av tama kalkoner, med ben, frysta </t>
  </si>
  <si>
    <t xml:space="preserve">Underlår och delar därav av tama kalkoner, med ben, frysta </t>
  </si>
  <si>
    <t xml:space="preserve">Klubbor och delar därav av tama kalkoner, med ben, frysta (exkl. underlår och delar därav) </t>
  </si>
  <si>
    <t xml:space="preserve">Styckningsdelar av tama kalkoner, med ben, frysta (exkl. halvor, kvarter, hela vingar, ryggben, hals, ryggben med hals, gump, vingspetsar samt bröst, klubbor och delar därav) </t>
  </si>
  <si>
    <t xml:space="preserve">Lever av tama kalkoner, ätbar, frysta </t>
  </si>
  <si>
    <t xml:space="preserve">Slaktbiprodukter av tama kalkoner, frysta (exkl. lever) </t>
  </si>
  <si>
    <t>02073211</t>
  </si>
  <si>
    <t xml:space="preserve">Tama ankor, ostyckade, plockade, avblodade, utan tarmar, men inte urtagna, med huvud och fötter, så kallade 85%-ankor, färska eller kylda </t>
  </si>
  <si>
    <t>02073215</t>
  </si>
  <si>
    <t xml:space="preserve">Tama ankor, ostyckade, plockade och urtagna, utan huvud och fötter, men med hals, hjärta, lever och krås, så kallade 70%-ankor, färska eller kylda </t>
  </si>
  <si>
    <t>02073219</t>
  </si>
  <si>
    <t xml:space="preserve">Tama ankor, ostyckade, plockade och urtagna, utan huvud och fötter och utan hals, hjärta, lever och krås, så kallade 63%-ankor, eller i annan form, färska eller kylda </t>
  </si>
  <si>
    <t>02073251</t>
  </si>
  <si>
    <t xml:space="preserve">Tama gäss, ostyckade, plockade, avblodade, inte urtagna, med huvud och fötter, så kallade 82%-gäss, färska eller kylda </t>
  </si>
  <si>
    <t>02073259</t>
  </si>
  <si>
    <t xml:space="preserve">Tama gäss, ostyckade, plockade och urtagna utan huvud och fötter, med eller utan hjärta och krås, så kallade 75%-gäss, eller i annan form, färska eller kylda </t>
  </si>
  <si>
    <t>02073290</t>
  </si>
  <si>
    <t xml:space="preserve">Tama pärlhöns, ostyckade, färska eller kylda </t>
  </si>
  <si>
    <t>02073311</t>
  </si>
  <si>
    <t xml:space="preserve">Tama ankor, ostyckade, plockade och urtagna, utan huvud och fötter, men med hals, hjärta, lever och krås, så kallade 70%-ankor, frysta </t>
  </si>
  <si>
    <t>02073319</t>
  </si>
  <si>
    <t xml:space="preserve">Tama ankor, ostyckade, plockade och urtagna, utan huvud och fötter och utan hals, hjärta, lever och krås, så kallade 63%-ankor, eller i annan form, frysta </t>
  </si>
  <si>
    <t>02073351</t>
  </si>
  <si>
    <t xml:space="preserve">Tama gäss, ostyckade, plockade, avblodade, inte urtagna, med huvud och fötter, så kallade 82%-gäss, frysta </t>
  </si>
  <si>
    <t>02073359</t>
  </si>
  <si>
    <t xml:space="preserve">Tama gäss, ostyckade, plockade och urtagna, utan huvud och fötter, med eller utan hjärta och krås, så kallade 75%-gäss, eller i annan form, frysta </t>
  </si>
  <si>
    <t>02073390</t>
  </si>
  <si>
    <t xml:space="preserve">Tama pärlhöns, ostyckade, frysta </t>
  </si>
  <si>
    <t>02073410</t>
  </si>
  <si>
    <t xml:space="preserve">Ätbar fet lever av tama gäss, färskt eller kyld </t>
  </si>
  <si>
    <t>02073490</t>
  </si>
  <si>
    <t xml:space="preserve">Ätbar fet lever av tama ankor, färskt eller kyld </t>
  </si>
  <si>
    <t>02073511</t>
  </si>
  <si>
    <t xml:space="preserve">Styckningsdelar av tama gäss, benfria, färska eller kylda </t>
  </si>
  <si>
    <t>02073515</t>
  </si>
  <si>
    <t xml:space="preserve">Styckningsdelar av tama ankor och pärlhöns, benfria, färska eller kylda </t>
  </si>
  <si>
    <t>02073521</t>
  </si>
  <si>
    <t xml:space="preserve">Halvor och kvarter av tama ankor, med ben, färska eller kylda </t>
  </si>
  <si>
    <t>02073523</t>
  </si>
  <si>
    <t xml:space="preserve">Halvor och kvarter av tama gäss, med ben, färska eller kylda </t>
  </si>
  <si>
    <t>02073525</t>
  </si>
  <si>
    <t xml:space="preserve">Halvor och kvarter av tama pärlhöns, med ben, färska eller kylda </t>
  </si>
  <si>
    <t>02073531</t>
  </si>
  <si>
    <t xml:space="preserve">Hela vingar, med eller utan vingspetsar av tama ankor, gäss eller pärlhöns, färska eller kylda </t>
  </si>
  <si>
    <t>02073541</t>
  </si>
  <si>
    <t xml:space="preserve">Ryggben, hals, ryggben med hals, gump och vingspetsar av tama ankor, gäss eller pärlhöns, färska eller kylda </t>
  </si>
  <si>
    <t>02073551</t>
  </si>
  <si>
    <t xml:space="preserve">Bröst och delar därav av tama gäss, färska eller kylda </t>
  </si>
  <si>
    <t>02073553</t>
  </si>
  <si>
    <t xml:space="preserve">Bröst och delar därav av tama ankor eller pärlhöns, färska eller kylda </t>
  </si>
  <si>
    <t>02073561</t>
  </si>
  <si>
    <t xml:space="preserve">Klubbor och delar därav av tama gäss, färska eller kylda </t>
  </si>
  <si>
    <t>02073563</t>
  </si>
  <si>
    <t xml:space="preserve">Klubbor och delar därav av tama ankor och pärlhöns, färska eller kylda </t>
  </si>
  <si>
    <t>02073571</t>
  </si>
  <si>
    <t xml:space="preserve">Gås- och ankpaletat, färska eller kylda </t>
  </si>
  <si>
    <t>02073579</t>
  </si>
  <si>
    <t xml:space="preserve">Styckningsdelar av tama gäss, ankor och pärlhöns, benfria, färska eller kylda (exkl. halvor, kvarter, hela vingar, med eller utan vingspetsar, ryggben, hals, ryggben med hals, gump, vingspetsar, bröst och klubbor och delar därav samt gås- och ankpaletat) </t>
  </si>
  <si>
    <t>02073591</t>
  </si>
  <si>
    <t xml:space="preserve">Lever av tama ankor, gäss och pärlhöns, färsk eller kyld (exkl. fet lever) </t>
  </si>
  <si>
    <t>02073599</t>
  </si>
  <si>
    <t xml:space="preserve">Slaktbiprodukter av tama ankor, gäss och pärlhöns, färska eller kylda (exkl. lever) </t>
  </si>
  <si>
    <t>02073611</t>
  </si>
  <si>
    <t xml:space="preserve">Styckningsdelar av tama gäss, benfria, frysta </t>
  </si>
  <si>
    <t>02073615</t>
  </si>
  <si>
    <t xml:space="preserve">Styckningsdelar av tama ankor eller pärlhöns, benfria, frysta </t>
  </si>
  <si>
    <t>02073621</t>
  </si>
  <si>
    <t xml:space="preserve">Halvor och kvarter av tama ankor, med ben, frysta </t>
  </si>
  <si>
    <t>02073623</t>
  </si>
  <si>
    <t xml:space="preserve">Halvor och kvarter av tama gäss, med ben, frysta </t>
  </si>
  <si>
    <t>02073625</t>
  </si>
  <si>
    <t xml:space="preserve">Halvor och kvarter av tama pärlhöns, med ben, frysta </t>
  </si>
  <si>
    <t>02073631</t>
  </si>
  <si>
    <t xml:space="preserve">Hela vingar, med eller utan vingspetsar av tama ankor, gäss eller pärlhöns, frysta </t>
  </si>
  <si>
    <t>02073641</t>
  </si>
  <si>
    <t xml:space="preserve">Ryggben, hals, ryggben med hals, gump och vingspetsar av tama ankor, gäss eller pärlhöns, frysta </t>
  </si>
  <si>
    <t>02073651</t>
  </si>
  <si>
    <t xml:space="preserve">Bröst och delar därav av tama gäss, frysta </t>
  </si>
  <si>
    <t>02073653</t>
  </si>
  <si>
    <t xml:space="preserve">Bröst och delar därav av tama ankor och pärlhöns, frysta </t>
  </si>
  <si>
    <t>02073661</t>
  </si>
  <si>
    <t xml:space="preserve">Klubbor och delar därav av tama gäss, frysta </t>
  </si>
  <si>
    <t>02073663</t>
  </si>
  <si>
    <t xml:space="preserve">Klubbor och delar därav av tama ankor och pärlhöns, frysta </t>
  </si>
  <si>
    <t>02073671</t>
  </si>
  <si>
    <t xml:space="preserve">Gås- och ankpaletat, frysta </t>
  </si>
  <si>
    <t>02073679</t>
  </si>
  <si>
    <t xml:space="preserve">Styckningsdelar av tama gäss, ankor och pärlhöns, med ben, frysta (exkl. halvor, kvarter, hela vingar, med eller utan vingspetsar, ryggben, hals, ryggben med hals, gump, vingspetsar, bröst och klubbor och delar därav samt gås- och ankpaletat) </t>
  </si>
  <si>
    <t>02073681</t>
  </si>
  <si>
    <t xml:space="preserve">Gåslever, fet, fryst </t>
  </si>
  <si>
    <t>02073685</t>
  </si>
  <si>
    <t xml:space="preserve">Anklever, fet, fryst </t>
  </si>
  <si>
    <t>02073689</t>
  </si>
  <si>
    <t xml:space="preserve">Lever av tama ankor, gäss och pärlhöns, fryst (exkl. fet lever) </t>
  </si>
  <si>
    <t>02073690</t>
  </si>
  <si>
    <t xml:space="preserve">Ätbara slaktbiprodukter av tama ankor, gäss och pärlhöns, frysta (exkl. lever) </t>
  </si>
  <si>
    <t xml:space="preserve">Kött, av tama ankor, ostyckat, plockade, avblodade, utan tarmar, men inte urtagna, med huvud och fötter 85%-ankor, färskt eller kylt </t>
  </si>
  <si>
    <t xml:space="preserve">Tama ankor, ostyckade, plockade och urtagna, utan huvud och fötter, men med hals, hjärta, lever och krås 70%-ankor, färska eller kylda </t>
  </si>
  <si>
    <t xml:space="preserve">Tama ankor, ostyckade, plockade och urtagna, utan huvud och fötter och utan hals, hjärta, lever och krås 63%-ankor, eller i annan form, färska eller kylda </t>
  </si>
  <si>
    <t xml:space="preserve">Tama ankor, ostyckade, plockade och urtagna, utan huvud och fötter, men med hals, hjärta, lever och krås 70%-ankor, frysta </t>
  </si>
  <si>
    <t xml:space="preserve">Tama ankor, ostyckade, plockade och urtagna, utan huvud och fötter och utan hals, hjärta, lever och krås 63%-ankor, eller i annan form, frysta </t>
  </si>
  <si>
    <t xml:space="preserve">Ätbar fet lever, av tama ankor, färsk eller kyld </t>
  </si>
  <si>
    <t xml:space="preserve">Styckningsdelar, av tama ankor, benfria, färska eller kylda </t>
  </si>
  <si>
    <t>02074421</t>
  </si>
  <si>
    <t xml:space="preserve">Halvor och kvarter, av tama ankor, färska eller kylda, med ben </t>
  </si>
  <si>
    <t xml:space="preserve">Hela vingar, med eller utan vingspetsar, av tama ankor, färska eller kylda </t>
  </si>
  <si>
    <t>02074441</t>
  </si>
  <si>
    <t xml:space="preserve">Ryggben, hals, ryggben med hals, gump och vingspetsar, av tama ankor, färska eller kylda </t>
  </si>
  <si>
    <t xml:space="preserve">Bröst och delar av bröst, med ben, av tama ankor, färska eller kylda </t>
  </si>
  <si>
    <t xml:space="preserve">Klubbor och delar av klubbor, av tama ankor, färska eller kylda </t>
  </si>
  <si>
    <t>02074471</t>
  </si>
  <si>
    <t xml:space="preserve">Ankpaletat, med ben, färska eller kylda </t>
  </si>
  <si>
    <t>02074481</t>
  </si>
  <si>
    <t xml:space="preserve">Styckningsdelar, av tama ankor, färska eller kylda, med ben, i.a.n. </t>
  </si>
  <si>
    <t>02074491</t>
  </si>
  <si>
    <t xml:space="preserve">Lever, av tama ankor, färsk eller kyld (exkl. fet anklever) </t>
  </si>
  <si>
    <t xml:space="preserve">Slaktbiprodukter, av tama ankor, färska eller kylda (exkl. lever) </t>
  </si>
  <si>
    <t xml:space="preserve">Styckningsdelar, av tama ankor, benfria, frysta </t>
  </si>
  <si>
    <t>02074521</t>
  </si>
  <si>
    <t xml:space="preserve">Halvor och kvarter, med ben, av tama ankor, frysta </t>
  </si>
  <si>
    <t>02074531</t>
  </si>
  <si>
    <t xml:space="preserve">Hela vingar, med eller utan vingspetsar, av tama ankor, frysta </t>
  </si>
  <si>
    <t xml:space="preserve">Ryggben, hals, ryggben med hals, gump och vingspetsar, av tama ankor, frysta </t>
  </si>
  <si>
    <t xml:space="preserve">Bröst och delar av bröst, med ben, av tama ankor, frysta </t>
  </si>
  <si>
    <t xml:space="preserve">Klubbor och delar av klubbor, av tama ankor, frysta </t>
  </si>
  <si>
    <t xml:space="preserve">Ankpaletat, med ben, frysta </t>
  </si>
  <si>
    <t xml:space="preserve">Styckningsdelar, av tama ankor, frysta, med ben, i.a.n. </t>
  </si>
  <si>
    <t>02074595</t>
  </si>
  <si>
    <t xml:space="preserve">Ätbar lever, av tama ankor, fryst (exkl. fet anklever) </t>
  </si>
  <si>
    <t>02074599</t>
  </si>
  <si>
    <t xml:space="preserve">Ätbara slaktbiprodukter, av tama ankor, frysta (exkl. lever) </t>
  </si>
  <si>
    <t>02075110</t>
  </si>
  <si>
    <t xml:space="preserve">Tama gäss, ostyckade, plockade, avblodade, inte urtagna, med huvud och fötter 82 %-gäss, färska eller kylda </t>
  </si>
  <si>
    <t>02075190</t>
  </si>
  <si>
    <t xml:space="preserve">Tama gäss, ostyckade, plockade, urtagna, utan huvud och fötter, med eller utan hjärta och krås 75 %-gäss, eller i annan form, färska eller kylda </t>
  </si>
  <si>
    <t xml:space="preserve">Tama gäss, ostyckade, plockade, avblodade, inte urtagna, med huvud och fötter 82 %-gäss, frysta </t>
  </si>
  <si>
    <t xml:space="preserve">Tama gäss, ostyckade, plockade och urtagna, utan huvud och fötter, med eller utan hjärta och krås 75%-gäss, eller i annan form, frysta </t>
  </si>
  <si>
    <t>02075300</t>
  </si>
  <si>
    <t xml:space="preserve">Fet gåslever, av tama gäss, färsk eller kyld </t>
  </si>
  <si>
    <t xml:space="preserve">Styckningsdelar, av tama gäss, benfria, färska eller kylda </t>
  </si>
  <si>
    <t>02075421</t>
  </si>
  <si>
    <t xml:space="preserve">Halvor och kvarter, av tama gäss, med ben, färska eller kylda </t>
  </si>
  <si>
    <t>02075431</t>
  </si>
  <si>
    <t xml:space="preserve">Hela vingar, med eller utan vingspetsar, av tama gäss, färska eller kylda </t>
  </si>
  <si>
    <t>02075441</t>
  </si>
  <si>
    <t xml:space="preserve">Ryggben, hals, ryggben med hals, gump och vingspetsar, av tama gäss, färska eller kylda </t>
  </si>
  <si>
    <t>02075451</t>
  </si>
  <si>
    <t xml:space="preserve">Bröst och delar av bröst, med ben, av tama gäss, färska eller kylda </t>
  </si>
  <si>
    <t>02075461</t>
  </si>
  <si>
    <t xml:space="preserve">Klubbor och delar därav, av tama gäss, färska eller kylda </t>
  </si>
  <si>
    <t>02075471</t>
  </si>
  <si>
    <t xml:space="preserve">Gåspaletat, med ben, färska eller kylda </t>
  </si>
  <si>
    <t>02075481</t>
  </si>
  <si>
    <t xml:space="preserve">Styckningsdelar, av tama gäss, med ben, färska eller kylda, i.a.n. </t>
  </si>
  <si>
    <t>02075491</t>
  </si>
  <si>
    <t xml:space="preserve">Lever, av tama gäss, färsk eller kyld (exkl. fet gåslever) </t>
  </si>
  <si>
    <t>02075499</t>
  </si>
  <si>
    <t xml:space="preserve">Ätbara slaktbiprodukter, av tama gäss, färska eller kylda (exkl. lever) </t>
  </si>
  <si>
    <t>02075510</t>
  </si>
  <si>
    <t xml:space="preserve">Styckningsdelar, av tama gäss, benfria, frysta </t>
  </si>
  <si>
    <t>02075521</t>
  </si>
  <si>
    <t xml:space="preserve">Halvor och kvarter, av tama gäss, med ben, frysta </t>
  </si>
  <si>
    <t>02075531</t>
  </si>
  <si>
    <t xml:space="preserve">Hela vingar, med eller utan vingspetsar, av tama gäss, frysta </t>
  </si>
  <si>
    <t>02075541</t>
  </si>
  <si>
    <t xml:space="preserve">Ryggben, hals, ryggben med hals, gump och vingspetsar, av tama gäss, frysta </t>
  </si>
  <si>
    <t xml:space="preserve">Bröst och delar av bröst, med ben, av tama gäss, frysta </t>
  </si>
  <si>
    <t>02075561</t>
  </si>
  <si>
    <t xml:space="preserve">Klubbor och delar därav, av tama gäss, frysta </t>
  </si>
  <si>
    <t xml:space="preserve">Gåspaletat, med ben, frysta </t>
  </si>
  <si>
    <t>02075581</t>
  </si>
  <si>
    <t xml:space="preserve">Styckningsdelar av tama gäss, med ben, frysta, i.a.n. </t>
  </si>
  <si>
    <t>02075593</t>
  </si>
  <si>
    <t xml:space="preserve">Fet gåslever, fryst </t>
  </si>
  <si>
    <t>02075595</t>
  </si>
  <si>
    <t xml:space="preserve">Lever, av tama gäss, fryst (exkl. fet gåslever) </t>
  </si>
  <si>
    <t>02075599</t>
  </si>
  <si>
    <t xml:space="preserve">Ätbara slaktbiprodukter, av tama gäss, frysta (exkl. lever) </t>
  </si>
  <si>
    <t xml:space="preserve">Tama pärlhöns, ostyckade, färska, kylda eller frysta </t>
  </si>
  <si>
    <t xml:space="preserve">Styckningsdelar, av tama pärlhöns, benfria, färska, kylda eller frysta </t>
  </si>
  <si>
    <t>02076021</t>
  </si>
  <si>
    <t xml:space="preserve">Halvor och kvarter, av tama pärlhöns, med ben, färska, kylda eller frysta </t>
  </si>
  <si>
    <t xml:space="preserve">Hela vingar, med eller utan vingspetsar av tama pärlhöns, färska, kylda eller frysta </t>
  </si>
  <si>
    <t>02076041</t>
  </si>
  <si>
    <t xml:space="preserve">Ryggben, hals, ryggben med hals, gump och vingspetsar, av tama pärlhöns, färska, kylda eller frysta </t>
  </si>
  <si>
    <t xml:space="preserve">Bröst och delar av bröst, med ben, av tama pärlhöns, färska, kylda eller frysta </t>
  </si>
  <si>
    <t xml:space="preserve">Klubbor och delar av klubbor, av tama pärlhöns, färska, kylda eller frysta </t>
  </si>
  <si>
    <t>02076081</t>
  </si>
  <si>
    <t xml:space="preserve">Styckningsdelar, av tama pärlhöns, med ben, färska, kylda eller frysta, i.a.n. </t>
  </si>
  <si>
    <t xml:space="preserve">Lever, av tama pärlhöns, färsk, kyld eller fryst </t>
  </si>
  <si>
    <t xml:space="preserve">Ätbara slaktbiprodukter, av tama pärlhöns, färska, kylda eller frysta (exkl. lever) </t>
  </si>
  <si>
    <t>Kött, saltade, i saltlake, torkade eller rökta (exkl. kött av nötkreatur och andra oxdjur och svin samt kött och ätbara slaktbiprodukter av primater, valar, delfiner och tumlare däggdjur av ordningen Cetacea, manater och dugonger däggdjur av ordningen Sirenia, sälar, sjölejon och valrossar däggdjur av underordningen Pinnipedia, av reptiler, samt insekter, saltat, i saltlake eller torkat kött av häst)</t>
  </si>
  <si>
    <t xml:space="preserve">Varor av kött av tama kalkoner, beredda eller konserverade, innehållande endast kalkonkött, inte kokt eller på annat sätt värmebehandlat (exkl. korvar och liknande varor) </t>
  </si>
  <si>
    <t>Varor av kött eller slaktbiprodukter av tama kalkoner, beredda eller konserverade, innehållande &gt;= 57 viktprocent kött eller slaktbiprodukter av fjäderfä (exkl. endast inte kokt eller på annat sätt värmebehandlat kalkonkött, korvar och liknande varor, hom ogeniserade beredningar som föreligger i detaljhandelsförpackningar med en nettovikt av &lt;= 250 g, för försäljning som barnmat eller för dietiskt ändamål, samt beredda varor av lever och extrakter av kött)</t>
  </si>
  <si>
    <t>16023130</t>
  </si>
  <si>
    <t>Varor av kött eller slaktbiprodukter av tama kalkoner, beredda eller konserverade, innehållande &gt;= 25 viktprocent, men &lt; 57 viktprocent kött eller slaktbiprodukter av fjäderfä (exkl. korvar och liknande varor, homogeniserade beredningar som föreligger i d etaljhandelsförpackningar med en nettovikt av &lt;= 250 g, för försäljning som barnmat eller för dietiskt ändamål, beredda varor av lever samt extrakter av kött)</t>
  </si>
  <si>
    <t>Varor av kött eller slaktbiprodukter av tama kalkoner, beredda eller konserverade, innehållande &lt; 57 viktprocent kött eller slaktbiprodukter av fjäderfä (exkl. korvar och liknande varor, homogeniserade beredningar som föreligger i detaljhandelsförpackning ar med en nettovikt av &lt;= 250 g, för försäljning som barnmat eller för dietiskt ändamål, beredda varor av lever)</t>
  </si>
  <si>
    <t>16023190</t>
  </si>
  <si>
    <t>Varor av kött eller slaktbiprodukter av tama kalkoner, beredda eller konserverade (exkl. varor med ett innehåll på &gt;= 25 viktprocent kött eller slaktbiprodukter av fjäderfä, korvar och liknande varor, homogeniserade beredningar som föreligger i detaljhand elsförpackningar med en nettovikt av &lt;= 250 g, för försäljning som barnmat eller för dietiskt ändamål, beredda varor av lever samt extrakter och saft av kött)</t>
  </si>
  <si>
    <t>Varor av kött eller slaktbiprodukter av höns av arten Gallus domesticus, beredda eller konserverade, innehållande &gt;= 57 viktprocent kött eller slaktbiprodukter av fjäderfä, inte kokta eller på annat sätt värmebehandlade (exkl. korvar och liknande varor,  beredda varor av lever och kalkon samt extrakter och saft av kött)</t>
  </si>
  <si>
    <t>Varor av kött eller slaktbiprodukter av höns av arten Gallus domesticus, beredda eller konserverade, innehållande &gt;= 57 viktprocent kött eller slaktbiprodukter av fjäderfä, kokta eller på annat sätt värmebehandlade (exkl. pärlhöns och kalkon, korvar och  liknande varor, homogeniserade beredningar som föreligger i detaljhandelsförpackningar med en nettovikt av &lt;= 250 g, för försäljning som barnmat eller för dietiskt ändamål, beredda varor av lever samt extrakter av kött)</t>
  </si>
  <si>
    <t>Varor av kött eller slaktbiprodukter av höns av arten Gallus domesticus, beredda eller konserverade, innehållande &gt;= 25 viktprocent, men &lt; 57 viktprocent kött eller slaktbiprodukter av fjäderfä (exkl. korvar och liknande varor, homogeniserade beredninga r som föreligger i detaljhandelsförpackningar med en nettovikt av &lt;= 250 g, för försäljning som barnmat eller för dietiskt ändamål, beredda varor av lever samt extrakter av kött)</t>
  </si>
  <si>
    <t>Varor av kött eller slaktbiprodukter av höns av arten Gallus domesticus, beredda eller konserverade (exkl. varor innehållande &gt;= 25 viktprocent kött eller slaktbiprodukter av fjäderfä, kött eller slaktbiprodukter av pärlhöns och kalkon, korvar och likna nde varor, homogeniserade beredningar som föreligger i detaljhandelsförpackningar med en nettovikt av &lt;= 250 g, för försäljning som barnmat eller för dietiskt ändamål, beredda varor av lever samt extrakter och saft av kött)</t>
  </si>
  <si>
    <t>Varor av kött eller slaktbiprodukter av ankor, gäss och pärlhöns, beredda eller konserverade, innehållande &gt;= 57 viktprocent kött eller slaktbiprodukter av fjäderfä, inte kokta eller på annat sätt värmebehandlade (exkl. korvar och liknande varor, beredda  varor av lever och kalkon samt extrakter och saft av kött)</t>
  </si>
  <si>
    <t>Varor av kött eller slaktbiprodukter av ankor, gäss och pärlhöns, beredda eller konserverade, innehållande &gt;= 57 viktprocent kött eller slaktbiprodukter av fjäderfä, kokta eller på annat sätt värmebehandlade (exkl. korvar och liknande varor, homogeniserad e beredningar som föreligger i detaljhandelsförpackningar med en nettovikt av &lt;= 250 g, för försäljning som barnmat eller för dietiskt ändamål, beredda varor av lever samt extrakter av kött)</t>
  </si>
  <si>
    <t>16023940</t>
  </si>
  <si>
    <t>Varor av kött eller slaktbiprodukter av ankor, gäss och pärlhöns, beredda eller konserverade, innehållande &gt;= 25 viktprocent men &lt; 57 viktprocent kött eller slaktbiprodukter av fjäderfä (exkl. korvar och liknande varor, homogeniserade beredningar som före ligger i detaljhandelsförpackningar med en nettovikt av &lt;= 250 g, för försäljning som barnmat eller för dietiskt ändamål, beredda varor av lever samt extrakter av kött)</t>
  </si>
  <si>
    <t>16023980</t>
  </si>
  <si>
    <t>Varor av kött eller slaktbiprodukter av ankor, gäss och pärlhöns, beredda eller konserverade (exkl. varor innehållande &gt;= 25 viktprocent kött eller slaktbiprodukter av fjäderfä, korvar och liknande varor, homogeniserade beredningar som föreligger i detalj handelsförpackningar med en nettovikt av &lt;= 250 g, för försäljning som barnmat eller för dietiskt ändamål, beredda varor av lever samt extrakter och saft av kött)</t>
  </si>
  <si>
    <t>Varor av kött eller slaktbiprodukter av ankor, gäss och pärlhöns, beredda eller konserverade, innehållande &lt; 57 viktprocent kött eller slaktbiprodukter av fjäderfä (exkl. korvar och liknande varor, homogeniserade beredningar som föreligger i detaljhandels förpackningar med en nettovikt av &lt;= 250 g, för försäljning som barnmat eller för dietiskt ändamål, beredda varor av lever)</t>
  </si>
  <si>
    <t>Förklaring KN-nummer</t>
  </si>
  <si>
    <t>Förändring 23/22</t>
  </si>
  <si>
    <t>2024 jan-mar</t>
  </si>
  <si>
    <t>Förändring Q1 24/23</t>
  </si>
  <si>
    <t>2024 jan-jun</t>
  </si>
  <si>
    <t>Förändring Q1-2 24/23</t>
  </si>
  <si>
    <t>2024 jan-sep</t>
  </si>
  <si>
    <t>Förändring Q1-3 24/23</t>
  </si>
  <si>
    <t>Totalt per kategori</t>
  </si>
  <si>
    <t>Rumänien</t>
  </si>
  <si>
    <t>Förenade kungariket</t>
  </si>
  <si>
    <t>Gambia</t>
  </si>
  <si>
    <t>Niger</t>
  </si>
  <si>
    <t>Togo</t>
  </si>
  <si>
    <t>Benin</t>
  </si>
  <si>
    <t>Moçambique</t>
  </si>
  <si>
    <t>Vietnam</t>
  </si>
  <si>
    <t>Portugal</t>
  </si>
  <si>
    <t>KN-nummer</t>
  </si>
  <si>
    <t xml:space="preserve">Import av matfågel per land 2024, ton produktvikt </t>
  </si>
  <si>
    <t>Export av matfågel per land 2024, ton produktvikt</t>
  </si>
  <si>
    <t>2024 jan-dec</t>
  </si>
  <si>
    <t>Förändring Q1-4 24/23</t>
  </si>
  <si>
    <t>2024</t>
  </si>
  <si>
    <t>Totalt 2024</t>
  </si>
  <si>
    <t xml:space="preserve">Svensk försörjningsgrad beräknas genom att dividera produktionen med totalkonsumtionen. Den visar vår kapacitet att tillgodose efterfrågan med svenskproducerade livsmedel under en avgränsad historisk period, vanligtvis ett år. </t>
  </si>
  <si>
    <t>Svensk försörjningsgrad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</si>
</sst>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8" x14ac:knownFonts="1">
    <font>
      <sz val="11"/>
      <color theme="1"/>
      <name val="Arial"/>
      <family val="2"/>
      <scheme val="minor"/>
    </font>
    <font>
      <i/>
      <sz val="11"/>
      <color theme="1"/>
      <name val="Arial"/>
      <family val="2"/>
      <scheme val="minor"/>
    </font>
    <font>
      <b/>
      <sz val="12"/>
      <color theme="1"/>
      <name val="Arial"/>
      <family val="2"/>
      <scheme val="minor"/>
    </font>
    <font>
      <i/>
      <sz val="12"/>
      <color rgb="FF000000"/>
      <name val="Arial"/>
      <family val="2"/>
      <scheme val="minor"/>
    </font>
    <font>
      <i/>
      <sz val="11"/>
      <name val="Arial"/>
      <family val="2"/>
      <scheme val="minor"/>
    </font>
    <font>
      <b/>
      <sz val="12"/>
      <color rgb="FF000000"/>
      <name val="Arial"/>
      <family val="2"/>
      <scheme val="minor"/>
    </font>
    <font>
      <sz val="11"/>
      <color theme="1"/>
      <name val="Arial"/>
      <family val="2"/>
      <scheme val="minor"/>
    </font>
    <font>
      <sz val="11"/>
      <color theme="1"/>
      <name val="Arial"/>
      <family val="2"/>
      <scheme val="major"/>
    </font>
    <font>
      <b/>
      <sz val="11"/>
      <color theme="1"/>
      <name val="Arial"/>
      <family val="2"/>
      <scheme val="major"/>
    </font>
    <font>
      <b/>
      <sz val="12"/>
      <color theme="1"/>
      <name val="Arial"/>
      <family val="2"/>
      <scheme val="major"/>
    </font>
    <font>
      <i/>
      <sz val="11"/>
      <name val="Arial"/>
      <family val="2"/>
      <scheme val="major"/>
    </font>
    <font>
      <i/>
      <sz val="11"/>
      <color theme="1"/>
      <name val="Arial"/>
      <family val="2"/>
      <scheme val="major"/>
    </font>
    <font>
      <b/>
      <u/>
      <sz val="11"/>
      <color theme="1"/>
      <name val="Arial"/>
      <family val="2"/>
      <scheme val="major"/>
    </font>
    <font>
      <sz val="11"/>
      <color rgb="FF000000"/>
      <name val="Arial"/>
      <family val="2"/>
      <scheme val="minor"/>
    </font>
    <font>
      <b/>
      <sz val="12"/>
      <name val="Arial"/>
      <family val="2"/>
      <scheme val="minor"/>
    </font>
    <font>
      <sz val="12"/>
      <color rgb="FF000000"/>
      <name val="Arial"/>
      <family val="2"/>
      <scheme val="minor"/>
    </font>
    <font>
      <sz val="12"/>
      <name val="Arial"/>
      <family val="2"/>
      <scheme val="minor"/>
    </font>
    <font>
      <sz val="12"/>
      <color theme="1"/>
      <name val="Arial"/>
      <family val="2"/>
      <scheme val="minor"/>
    </font>
    <font>
      <b/>
      <i/>
      <sz val="12"/>
      <name val="Arial"/>
      <family val="2"/>
      <scheme val="minor"/>
    </font>
    <font>
      <b/>
      <i/>
      <sz val="12"/>
      <color theme="1"/>
      <name val="Arial"/>
      <family val="2"/>
      <scheme val="minor"/>
    </font>
    <font>
      <b/>
      <sz val="12"/>
      <name val="Arial"/>
      <family val="2"/>
      <scheme val="major"/>
    </font>
    <font>
      <sz val="12"/>
      <color theme="1"/>
      <name val="Arial"/>
      <family val="2"/>
      <scheme val="major"/>
    </font>
    <font>
      <sz val="12"/>
      <name val="Arial"/>
      <family val="2"/>
      <scheme val="major"/>
    </font>
    <font>
      <sz val="12"/>
      <color rgb="FF000000"/>
      <name val="Arial"/>
      <family val="2"/>
      <scheme val="major"/>
    </font>
    <font>
      <b/>
      <sz val="12"/>
      <color rgb="FF000000"/>
      <name val="Arial"/>
      <family val="2"/>
      <scheme val="major"/>
    </font>
    <font>
      <i/>
      <sz val="12"/>
      <color theme="1"/>
      <name val="Arial"/>
      <family val="2"/>
      <scheme val="major"/>
    </font>
    <font>
      <i/>
      <sz val="12"/>
      <name val="Arial"/>
      <family val="2"/>
      <scheme val="major"/>
    </font>
    <font>
      <b/>
      <sz val="14"/>
      <color theme="1"/>
      <name val="Arial"/>
      <family val="2"/>
      <scheme val="minor"/>
    </font>
    <font>
      <b/>
      <sz val="14"/>
      <color theme="1"/>
      <name val="Arial"/>
      <family val="2"/>
      <scheme val="major"/>
    </font>
    <font>
      <b/>
      <sz val="14"/>
      <color rgb="FF000000"/>
      <name val="Calibri"/>
      <family val="2"/>
    </font>
    <font>
      <b/>
      <sz val="11"/>
      <color rgb="FF000000"/>
      <name val="Calibri"/>
      <family val="2"/>
    </font>
    <font>
      <sz val="11"/>
      <name val="Arial"/>
      <family val="2"/>
      <scheme val="minor"/>
    </font>
    <font>
      <b/>
      <sz val="11"/>
      <name val="Calibri"/>
      <family val="2"/>
    </font>
    <font>
      <sz val="11"/>
      <name val="Calibri"/>
      <family val="2"/>
    </font>
    <font>
      <b/>
      <sz val="13"/>
      <color rgb="FF000000"/>
      <name val="Calibri"/>
      <family val="2"/>
    </font>
    <font>
      <sz val="11"/>
      <color theme="1"/>
      <name val="Calibri"/>
      <family val="2"/>
    </font>
    <font>
      <b/>
      <sz val="11"/>
      <color theme="1"/>
      <name val="Arial"/>
      <family val="2"/>
      <scheme val="minor"/>
    </font>
    <font>
      <b/>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7">
    <border>
      <left/>
      <right/>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3">
    <xf numFmtId="0" fontId="0" fillId="0" borderId="0"/>
    <xf numFmtId="9" fontId="6" fillId="0" borderId="0" applyFont="0" applyFill="0" applyBorder="0" applyAlignment="0" applyProtection="0"/>
    <xf numFmtId="0" fontId="6" fillId="0" borderId="0"/>
  </cellStyleXfs>
  <cellXfs count="144">
    <xf numFmtId="0" fontId="0" fillId="0" borderId="0" xfId="0"/>
    <xf numFmtId="0" fontId="0" fillId="0" borderId="0" xfId="0" applyFont="1"/>
    <xf numFmtId="0" fontId="1" fillId="0" borderId="0" xfId="0" applyFont="1"/>
    <xf numFmtId="0" fontId="2" fillId="0" borderId="0" xfId="0" applyFont="1"/>
    <xf numFmtId="49" fontId="3" fillId="0" borderId="0" xfId="0" applyNumberFormat="1" applyFont="1"/>
    <xf numFmtId="0" fontId="4" fillId="0" borderId="0" xfId="0" applyFont="1" applyAlignment="1">
      <alignment vertical="center"/>
    </xf>
    <xf numFmtId="0" fontId="0" fillId="0" borderId="1" xfId="0" applyFont="1" applyBorder="1"/>
    <xf numFmtId="0" fontId="1" fillId="0" borderId="0" xfId="0" applyFont="1" applyAlignment="1">
      <alignment vertical="center"/>
    </xf>
    <xf numFmtId="9" fontId="0" fillId="0" borderId="0" xfId="1" applyFont="1"/>
    <xf numFmtId="0" fontId="7" fillId="0" borderId="0" xfId="0" applyFont="1" applyFill="1"/>
    <xf numFmtId="0" fontId="7" fillId="0" borderId="0" xfId="0" applyFont="1" applyFill="1" applyProtection="1"/>
    <xf numFmtId="49" fontId="8" fillId="0" borderId="0" xfId="0" applyNumberFormat="1" applyFont="1" applyFill="1" applyProtection="1"/>
    <xf numFmtId="0" fontId="7" fillId="0" borderId="0" xfId="0" applyFont="1" applyFill="1" applyAlignment="1" applyProtection="1">
      <alignment horizontal="center"/>
    </xf>
    <xf numFmtId="3" fontId="7" fillId="0" borderId="0" xfId="0" applyNumberFormat="1" applyFont="1" applyFill="1" applyProtection="1"/>
    <xf numFmtId="0" fontId="8" fillId="0" borderId="0" xfId="0" applyFont="1" applyFill="1" applyProtection="1"/>
    <xf numFmtId="49" fontId="7" fillId="0" borderId="0" xfId="0" applyNumberFormat="1" applyFont="1" applyFill="1" applyBorder="1" applyAlignment="1" applyProtection="1">
      <alignment wrapText="1"/>
    </xf>
    <xf numFmtId="165" fontId="10" fillId="0" borderId="0" xfId="0" applyNumberFormat="1" applyFont="1" applyFill="1" applyBorder="1" applyAlignment="1">
      <alignment horizontal="right" vertical="center" wrapText="1"/>
    </xf>
    <xf numFmtId="49" fontId="7" fillId="0" borderId="0" xfId="0" applyNumberFormat="1" applyFont="1" applyFill="1" applyProtection="1"/>
    <xf numFmtId="3" fontId="7" fillId="0" borderId="0" xfId="0" applyNumberFormat="1" applyFont="1" applyFill="1"/>
    <xf numFmtId="0" fontId="11" fillId="0" borderId="0" xfId="0" applyFont="1"/>
    <xf numFmtId="0" fontId="7" fillId="0" borderId="0" xfId="0" applyFont="1"/>
    <xf numFmtId="0" fontId="12" fillId="0" borderId="0" xfId="0" applyFont="1"/>
    <xf numFmtId="0" fontId="7" fillId="0" borderId="0" xfId="0" applyFont="1" applyFill="1" applyAlignment="1" applyProtection="1">
      <alignment horizontal="left"/>
      <protection locked="0"/>
    </xf>
    <xf numFmtId="49" fontId="7" fillId="0" borderId="0" xfId="0" applyNumberFormat="1" applyFont="1" applyFill="1"/>
    <xf numFmtId="0" fontId="5" fillId="0" borderId="0" xfId="0" applyFont="1"/>
    <xf numFmtId="0" fontId="13" fillId="0" borderId="0" xfId="0" applyFont="1"/>
    <xf numFmtId="0" fontId="14" fillId="0" borderId="2" xfId="0" applyFont="1" applyBorder="1" applyAlignment="1">
      <alignment horizontal="center" vertical="center" wrapText="1"/>
    </xf>
    <xf numFmtId="0" fontId="14" fillId="0" borderId="0" xfId="0" applyFont="1" applyBorder="1" applyAlignment="1">
      <alignment horizontal="center" vertical="center"/>
    </xf>
    <xf numFmtId="0" fontId="5"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164" fontId="15" fillId="2" borderId="3" xfId="0" applyNumberFormat="1" applyFont="1" applyFill="1" applyBorder="1" applyAlignment="1">
      <alignment horizontal="center" vertical="center" wrapText="1"/>
    </xf>
    <xf numFmtId="165" fontId="15" fillId="2" borderId="3"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164" fontId="15" fillId="2"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165" fontId="15" fillId="2" borderId="0"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164" fontId="15" fillId="2" borderId="0" xfId="0" applyNumberFormat="1" applyFont="1" applyFill="1" applyAlignment="1">
      <alignment horizontal="center" vertical="center" wrapText="1"/>
    </xf>
    <xf numFmtId="0" fontId="14" fillId="0" borderId="4" xfId="0" applyFont="1" applyBorder="1" applyAlignment="1">
      <alignment horizontal="center" vertical="center" wrapText="1"/>
    </xf>
    <xf numFmtId="0" fontId="14" fillId="2" borderId="0" xfId="0" applyFont="1" applyFill="1" applyBorder="1" applyAlignment="1">
      <alignment horizontal="center" vertical="center" wrapText="1"/>
    </xf>
    <xf numFmtId="164" fontId="17" fillId="2" borderId="0" xfId="0" applyNumberFormat="1" applyFont="1" applyFill="1" applyBorder="1" applyAlignment="1" applyProtection="1">
      <alignment horizontal="center"/>
      <protection locked="0"/>
    </xf>
    <xf numFmtId="2" fontId="16" fillId="2" borderId="0" xfId="0" applyNumberFormat="1" applyFont="1" applyFill="1" applyBorder="1" applyAlignment="1">
      <alignment horizontal="center" vertical="center" wrapText="1"/>
    </xf>
    <xf numFmtId="164" fontId="16" fillId="2" borderId="0" xfId="0" applyNumberFormat="1" applyFont="1" applyFill="1" applyBorder="1" applyAlignment="1">
      <alignment horizontal="center"/>
    </xf>
    <xf numFmtId="165" fontId="16" fillId="2" borderId="0" xfId="0" applyNumberFormat="1" applyFont="1" applyFill="1" applyBorder="1" applyAlignment="1">
      <alignment horizontal="center"/>
    </xf>
    <xf numFmtId="0" fontId="18" fillId="2" borderId="5" xfId="0" applyFont="1" applyFill="1" applyBorder="1" applyAlignment="1">
      <alignment horizontal="center" vertical="center" wrapText="1"/>
    </xf>
    <xf numFmtId="165" fontId="18" fillId="2" borderId="5" xfId="0" applyNumberFormat="1" applyFont="1" applyFill="1" applyBorder="1" applyAlignment="1">
      <alignment horizontal="center" vertical="center" wrapText="1"/>
    </xf>
    <xf numFmtId="0" fontId="16" fillId="6" borderId="0" xfId="0" applyFont="1" applyFill="1" applyBorder="1" applyAlignment="1">
      <alignment horizontal="center" vertical="center" wrapText="1"/>
    </xf>
    <xf numFmtId="2" fontId="16" fillId="6" borderId="0" xfId="0" applyNumberFormat="1" applyFont="1" applyFill="1" applyBorder="1" applyAlignment="1">
      <alignment horizontal="center" vertical="center" wrapText="1"/>
    </xf>
    <xf numFmtId="165" fontId="16" fillId="6" borderId="0" xfId="0" applyNumberFormat="1" applyFont="1" applyFill="1" applyBorder="1" applyAlignment="1">
      <alignment horizontal="center" vertical="center" wrapText="1"/>
    </xf>
    <xf numFmtId="0" fontId="18" fillId="6" borderId="5" xfId="0" applyFont="1" applyFill="1" applyBorder="1" applyAlignment="1">
      <alignment horizontal="center" vertical="center" wrapText="1"/>
    </xf>
    <xf numFmtId="165" fontId="18" fillId="6" borderId="5" xfId="0" applyNumberFormat="1" applyFont="1" applyFill="1" applyBorder="1" applyAlignment="1">
      <alignment horizontal="center" vertical="center" wrapText="1"/>
    </xf>
    <xf numFmtId="0" fontId="16" fillId="7" borderId="0" xfId="0" applyFont="1" applyFill="1" applyAlignment="1">
      <alignment horizontal="center" vertical="center" wrapText="1"/>
    </xf>
    <xf numFmtId="2" fontId="17" fillId="7" borderId="0" xfId="0" applyNumberFormat="1" applyFont="1" applyFill="1" applyAlignment="1">
      <alignment horizontal="center"/>
    </xf>
    <xf numFmtId="2" fontId="16" fillId="7" borderId="0" xfId="0" applyNumberFormat="1" applyFont="1" applyFill="1" applyAlignment="1">
      <alignment horizontal="center" vertical="center" wrapText="1"/>
    </xf>
    <xf numFmtId="164" fontId="16" fillId="7" borderId="0" xfId="0" applyNumberFormat="1" applyFont="1" applyFill="1" applyBorder="1" applyAlignment="1">
      <alignment horizontal="center"/>
    </xf>
    <xf numFmtId="165" fontId="16" fillId="7" borderId="0" xfId="0" applyNumberFormat="1" applyFont="1" applyFill="1" applyBorder="1" applyAlignment="1">
      <alignment horizontal="center"/>
    </xf>
    <xf numFmtId="2" fontId="17" fillId="7" borderId="0" xfId="0" applyNumberFormat="1" applyFont="1" applyFill="1" applyBorder="1" applyAlignment="1">
      <alignment horizontal="center"/>
    </xf>
    <xf numFmtId="0" fontId="18" fillId="7" borderId="5" xfId="0" applyFont="1" applyFill="1" applyBorder="1" applyAlignment="1">
      <alignment horizontal="center" vertical="center" wrapText="1"/>
    </xf>
    <xf numFmtId="165" fontId="18" fillId="7" borderId="5" xfId="0" applyNumberFormat="1" applyFont="1" applyFill="1" applyBorder="1" applyAlignment="1">
      <alignment horizontal="center" vertical="center" wrapText="1"/>
    </xf>
    <xf numFmtId="0" fontId="16" fillId="8" borderId="0" xfId="0" applyFont="1" applyFill="1" applyAlignment="1">
      <alignment horizontal="center" vertical="center" wrapText="1"/>
    </xf>
    <xf numFmtId="164" fontId="17" fillId="8" borderId="0" xfId="0" applyNumberFormat="1" applyFont="1" applyFill="1" applyAlignment="1">
      <alignment horizontal="center"/>
    </xf>
    <xf numFmtId="2" fontId="16" fillId="8" borderId="0" xfId="0" applyNumberFormat="1" applyFont="1" applyFill="1" applyAlignment="1">
      <alignment horizontal="center" vertical="center" wrapText="1"/>
    </xf>
    <xf numFmtId="164" fontId="16" fillId="8" borderId="0" xfId="0" applyNumberFormat="1" applyFont="1" applyFill="1" applyBorder="1" applyAlignment="1">
      <alignment horizontal="center"/>
    </xf>
    <xf numFmtId="165" fontId="16" fillId="8" borderId="0" xfId="0" applyNumberFormat="1" applyFont="1" applyFill="1" applyBorder="1" applyAlignment="1">
      <alignment horizontal="center"/>
    </xf>
    <xf numFmtId="164" fontId="16" fillId="8" borderId="0" xfId="0" applyNumberFormat="1" applyFont="1" applyFill="1" applyAlignment="1">
      <alignment horizontal="center" vertical="center" wrapText="1"/>
    </xf>
    <xf numFmtId="2" fontId="17" fillId="8" borderId="0" xfId="0" applyNumberFormat="1" applyFont="1" applyFill="1" applyBorder="1" applyAlignment="1">
      <alignment horizontal="center"/>
    </xf>
    <xf numFmtId="0" fontId="18" fillId="8" borderId="5" xfId="0" applyFont="1" applyFill="1" applyBorder="1" applyAlignment="1">
      <alignment horizontal="center" vertical="center" wrapText="1"/>
    </xf>
    <xf numFmtId="165" fontId="18" fillId="8" borderId="5" xfId="0" applyNumberFormat="1" applyFont="1" applyFill="1" applyBorder="1" applyAlignment="1">
      <alignment horizontal="center" vertical="center" wrapText="1"/>
    </xf>
    <xf numFmtId="0" fontId="17" fillId="4" borderId="0" xfId="0" applyFont="1" applyFill="1" applyAlignment="1">
      <alignment horizontal="center"/>
    </xf>
    <xf numFmtId="164" fontId="17" fillId="4" borderId="0" xfId="0" applyNumberFormat="1" applyFont="1" applyFill="1" applyAlignment="1">
      <alignment horizontal="center"/>
    </xf>
    <xf numFmtId="2" fontId="17" fillId="4" borderId="0" xfId="0" applyNumberFormat="1" applyFont="1" applyFill="1" applyAlignment="1">
      <alignment horizontal="center"/>
    </xf>
    <xf numFmtId="165" fontId="17" fillId="4" borderId="0" xfId="1" applyNumberFormat="1" applyFont="1" applyFill="1" applyAlignment="1">
      <alignment horizontal="center"/>
    </xf>
    <xf numFmtId="0" fontId="17" fillId="4" borderId="4" xfId="0" applyFont="1" applyFill="1" applyBorder="1" applyAlignment="1">
      <alignment horizontal="center"/>
    </xf>
    <xf numFmtId="164" fontId="17" fillId="4" borderId="4" xfId="0" applyNumberFormat="1" applyFont="1" applyFill="1" applyBorder="1" applyAlignment="1">
      <alignment horizontal="center"/>
    </xf>
    <xf numFmtId="2" fontId="17" fillId="4" borderId="4" xfId="0" applyNumberFormat="1" applyFont="1" applyFill="1" applyBorder="1" applyAlignment="1">
      <alignment horizontal="center"/>
    </xf>
    <xf numFmtId="0" fontId="19" fillId="4" borderId="0" xfId="0" applyFont="1" applyFill="1" applyBorder="1" applyAlignment="1">
      <alignment horizontal="center"/>
    </xf>
    <xf numFmtId="165" fontId="18" fillId="4" borderId="3" xfId="0" applyNumberFormat="1" applyFont="1" applyFill="1" applyBorder="1" applyAlignment="1">
      <alignment horizontal="center" vertical="center" wrapText="1"/>
    </xf>
    <xf numFmtId="0" fontId="17" fillId="0" borderId="0" xfId="0" applyFont="1"/>
    <xf numFmtId="0" fontId="14" fillId="0" borderId="4" xfId="0" applyFont="1" applyBorder="1" applyAlignment="1">
      <alignment horizontal="center" vertical="center"/>
    </xf>
    <xf numFmtId="164" fontId="16" fillId="2" borderId="0" xfId="0" applyNumberFormat="1" applyFont="1" applyFill="1" applyBorder="1" applyAlignment="1">
      <alignment horizontal="center" vertical="center" wrapText="1"/>
    </xf>
    <xf numFmtId="0" fontId="20" fillId="3" borderId="4" xfId="0" applyFont="1" applyFill="1" applyBorder="1" applyAlignment="1" applyProtection="1">
      <alignment horizontal="center"/>
    </xf>
    <xf numFmtId="0" fontId="20" fillId="3" borderId="0" xfId="0" applyFont="1" applyFill="1" applyBorder="1" applyAlignment="1" applyProtection="1">
      <alignment horizontal="center"/>
    </xf>
    <xf numFmtId="49" fontId="21" fillId="6" borderId="0" xfId="0" applyNumberFormat="1" applyFont="1" applyFill="1" applyBorder="1" applyProtection="1"/>
    <xf numFmtId="3" fontId="22" fillId="6" borderId="0" xfId="0" applyNumberFormat="1" applyFont="1" applyFill="1" applyBorder="1" applyAlignment="1" applyProtection="1">
      <alignment horizontal="right"/>
    </xf>
    <xf numFmtId="49" fontId="9" fillId="3" borderId="0" xfId="0" applyNumberFormat="1" applyFont="1" applyFill="1" applyBorder="1" applyAlignment="1" applyProtection="1">
      <alignment horizontal="center"/>
    </xf>
    <xf numFmtId="0" fontId="23" fillId="5" borderId="0" xfId="0" applyFont="1" applyFill="1" applyBorder="1" applyProtection="1"/>
    <xf numFmtId="3" fontId="21" fillId="5" borderId="0" xfId="0" applyNumberFormat="1" applyFont="1" applyFill="1" applyBorder="1"/>
    <xf numFmtId="0" fontId="24" fillId="3" borderId="0" xfId="0" applyFont="1" applyFill="1" applyBorder="1" applyAlignment="1" applyProtection="1">
      <alignment horizontal="center"/>
    </xf>
    <xf numFmtId="3" fontId="9" fillId="3" borderId="0" xfId="0" applyNumberFormat="1" applyFont="1" applyFill="1" applyBorder="1"/>
    <xf numFmtId="49" fontId="25" fillId="3" borderId="3" xfId="0" applyNumberFormat="1" applyFont="1" applyFill="1" applyBorder="1" applyAlignment="1" applyProtection="1">
      <alignment wrapText="1"/>
    </xf>
    <xf numFmtId="165" fontId="26" fillId="3" borderId="3" xfId="0" applyNumberFormat="1" applyFont="1" applyFill="1" applyBorder="1" applyAlignment="1">
      <alignment horizontal="right" vertical="center" wrapText="1"/>
    </xf>
    <xf numFmtId="49" fontId="21" fillId="8" borderId="0" xfId="0" applyNumberFormat="1" applyFont="1" applyFill="1" applyBorder="1" applyProtection="1"/>
    <xf numFmtId="3" fontId="22" fillId="8" borderId="0" xfId="0" applyNumberFormat="1" applyFont="1" applyFill="1" applyBorder="1" applyAlignment="1" applyProtection="1">
      <alignment horizontal="right"/>
    </xf>
    <xf numFmtId="0" fontId="23" fillId="7" borderId="0" xfId="0" applyFont="1" applyFill="1" applyBorder="1" applyProtection="1"/>
    <xf numFmtId="3" fontId="21" fillId="7" borderId="0" xfId="0" applyNumberFormat="1" applyFont="1" applyFill="1" applyBorder="1"/>
    <xf numFmtId="49" fontId="25" fillId="3" borderId="3" xfId="0" applyNumberFormat="1" applyFont="1" applyFill="1" applyBorder="1" applyAlignment="1" applyProtection="1">
      <alignment horizontal="left" wrapText="1"/>
    </xf>
    <xf numFmtId="49" fontId="20" fillId="0" borderId="0" xfId="0" applyNumberFormat="1" applyFont="1"/>
    <xf numFmtId="49" fontId="22" fillId="0" borderId="0" xfId="0" applyNumberFormat="1" applyFont="1" applyFill="1" applyAlignment="1">
      <alignment horizontal="center"/>
    </xf>
    <xf numFmtId="49" fontId="21" fillId="5" borderId="0" xfId="0" applyNumberFormat="1" applyFont="1" applyFill="1"/>
    <xf numFmtId="0" fontId="21" fillId="5" borderId="0" xfId="0" applyFont="1" applyFill="1"/>
    <xf numFmtId="0" fontId="22" fillId="0" borderId="0" xfId="0" applyFont="1" applyFill="1" applyAlignment="1" applyProtection="1">
      <alignment horizontal="left"/>
      <protection locked="0"/>
    </xf>
    <xf numFmtId="0" fontId="22" fillId="0" borderId="0" xfId="0" applyFont="1" applyFill="1" applyAlignment="1">
      <alignment horizontal="center"/>
    </xf>
    <xf numFmtId="0" fontId="22" fillId="0" borderId="0" xfId="0" applyFont="1" applyAlignment="1">
      <alignment horizontal="center"/>
    </xf>
    <xf numFmtId="0" fontId="22" fillId="0" borderId="0" xfId="0" applyFont="1" applyFill="1"/>
    <xf numFmtId="0" fontId="21" fillId="8" borderId="0" xfId="0" applyFont="1" applyFill="1" applyAlignment="1" applyProtection="1">
      <alignment horizontal="left"/>
      <protection locked="0"/>
    </xf>
    <xf numFmtId="2" fontId="15" fillId="2" borderId="0" xfId="0" applyNumberFormat="1" applyFont="1" applyFill="1" applyBorder="1" applyAlignment="1">
      <alignment horizontal="center" vertical="center" wrapText="1"/>
    </xf>
    <xf numFmtId="2" fontId="15" fillId="2" borderId="3" xfId="0" applyNumberFormat="1" applyFont="1" applyFill="1" applyBorder="1" applyAlignment="1">
      <alignment horizontal="center" vertical="center" wrapText="1"/>
    </xf>
    <xf numFmtId="2" fontId="15" fillId="2" borderId="0" xfId="0" applyNumberFormat="1" applyFont="1" applyFill="1" applyAlignment="1">
      <alignment horizontal="center" vertical="center" wrapText="1"/>
    </xf>
    <xf numFmtId="2" fontId="16" fillId="2" borderId="0" xfId="0" applyNumberFormat="1" applyFont="1" applyFill="1" applyAlignment="1">
      <alignment horizontal="center" vertical="center" wrapText="1"/>
    </xf>
    <xf numFmtId="0" fontId="27" fillId="0" borderId="0" xfId="0" applyFont="1"/>
    <xf numFmtId="3" fontId="4" fillId="2" borderId="3" xfId="0" applyNumberFormat="1" applyFont="1" applyFill="1" applyBorder="1" applyAlignment="1">
      <alignment horizontal="center"/>
    </xf>
    <xf numFmtId="3" fontId="1" fillId="2" borderId="0" xfId="0" applyNumberFormat="1" applyFont="1" applyFill="1" applyAlignment="1">
      <alignment horizontal="center"/>
    </xf>
    <xf numFmtId="3" fontId="1" fillId="2" borderId="0" xfId="0" applyNumberFormat="1" applyFont="1" applyFill="1" applyBorder="1" applyAlignment="1">
      <alignment horizontal="center"/>
    </xf>
    <xf numFmtId="3" fontId="1" fillId="6" borderId="0" xfId="0" applyNumberFormat="1" applyFont="1" applyFill="1" applyAlignment="1">
      <alignment horizontal="center"/>
    </xf>
    <xf numFmtId="3" fontId="1" fillId="6" borderId="4" xfId="0" applyNumberFormat="1" applyFont="1" applyFill="1" applyBorder="1" applyAlignment="1">
      <alignment horizontal="center"/>
    </xf>
    <xf numFmtId="3" fontId="1" fillId="7" borderId="0" xfId="0" applyNumberFormat="1" applyFont="1" applyFill="1" applyBorder="1" applyAlignment="1">
      <alignment horizontal="center"/>
    </xf>
    <xf numFmtId="3" fontId="1" fillId="7" borderId="4" xfId="0" applyNumberFormat="1" applyFont="1" applyFill="1" applyBorder="1" applyAlignment="1">
      <alignment horizontal="center"/>
    </xf>
    <xf numFmtId="3" fontId="1" fillId="8" borderId="0" xfId="0" applyNumberFormat="1" applyFont="1" applyFill="1" applyAlignment="1">
      <alignment horizontal="center"/>
    </xf>
    <xf numFmtId="3" fontId="1" fillId="8" borderId="4" xfId="0" applyNumberFormat="1" applyFont="1" applyFill="1" applyBorder="1" applyAlignment="1">
      <alignment horizontal="center"/>
    </xf>
    <xf numFmtId="3" fontId="1" fillId="4" borderId="0" xfId="0" applyNumberFormat="1" applyFont="1" applyFill="1" applyAlignment="1">
      <alignment horizontal="center"/>
    </xf>
    <xf numFmtId="3" fontId="1" fillId="4" borderId="4" xfId="0" applyNumberFormat="1" applyFont="1" applyFill="1" applyBorder="1" applyAlignment="1">
      <alignment horizontal="center"/>
    </xf>
    <xf numFmtId="49" fontId="28" fillId="0" borderId="0" xfId="0" applyNumberFormat="1" applyFont="1" applyFill="1" applyProtection="1"/>
    <xf numFmtId="3" fontId="21" fillId="5" borderId="0" xfId="0" applyNumberFormat="1" applyFont="1" applyFill="1"/>
    <xf numFmtId="3" fontId="21" fillId="5" borderId="0" xfId="0" applyNumberFormat="1" applyFont="1" applyFill="1" applyAlignment="1">
      <alignment horizontal="right"/>
    </xf>
    <xf numFmtId="3" fontId="21" fillId="8" borderId="0" xfId="0" applyNumberFormat="1" applyFont="1" applyFill="1"/>
    <xf numFmtId="0" fontId="29" fillId="0" borderId="0" xfId="0" applyNumberFormat="1" applyFont="1" applyFill="1" applyAlignment="1" applyProtection="1"/>
    <xf numFmtId="0" fontId="0" fillId="0" borderId="0" xfId="0" applyNumberFormat="1" applyFill="1" applyAlignment="1" applyProtection="1"/>
    <xf numFmtId="0" fontId="30" fillId="0" borderId="0" xfId="0" applyNumberFormat="1" applyFont="1" applyFill="1" applyAlignment="1" applyProtection="1"/>
    <xf numFmtId="1" fontId="0" fillId="0" borderId="0" xfId="0" applyNumberFormat="1" applyFill="1" applyAlignment="1" applyProtection="1"/>
    <xf numFmtId="0" fontId="31" fillId="0" borderId="0" xfId="0" applyNumberFormat="1" applyFont="1" applyFill="1" applyAlignment="1" applyProtection="1"/>
    <xf numFmtId="0" fontId="32" fillId="0" borderId="0" xfId="0" applyNumberFormat="1" applyFont="1" applyFill="1" applyAlignment="1" applyProtection="1"/>
    <xf numFmtId="1" fontId="31" fillId="0" borderId="0" xfId="0" applyNumberFormat="1" applyFont="1" applyFill="1" applyAlignment="1" applyProtection="1"/>
    <xf numFmtId="1" fontId="33" fillId="0" borderId="0" xfId="0" applyNumberFormat="1" applyFont="1" applyFill="1" applyAlignment="1" applyProtection="1"/>
    <xf numFmtId="1" fontId="35" fillId="0" borderId="0" xfId="0" applyNumberFormat="1" applyFont="1" applyFill="1" applyAlignment="1" applyProtection="1"/>
    <xf numFmtId="0" fontId="35" fillId="0" borderId="0" xfId="0" applyNumberFormat="1" applyFont="1" applyFill="1" applyAlignment="1" applyProtection="1"/>
    <xf numFmtId="3" fontId="35" fillId="0" borderId="0" xfId="0" applyNumberFormat="1" applyFont="1" applyFill="1" applyAlignment="1" applyProtection="1"/>
    <xf numFmtId="0" fontId="1" fillId="0" borderId="0" xfId="0" applyNumberFormat="1" applyFont="1" applyFill="1" applyAlignment="1" applyProtection="1"/>
    <xf numFmtId="3" fontId="37" fillId="0" borderId="0" xfId="0" applyNumberFormat="1" applyFont="1" applyFill="1" applyAlignment="1" applyProtection="1"/>
    <xf numFmtId="0" fontId="36" fillId="0" borderId="0" xfId="0" applyNumberFormat="1" applyFont="1" applyFill="1" applyAlignment="1" applyProtection="1"/>
    <xf numFmtId="0" fontId="37" fillId="0" borderId="0" xfId="0" applyNumberFormat="1" applyFont="1" applyFill="1" applyAlignment="1" applyProtection="1"/>
    <xf numFmtId="0" fontId="34" fillId="0" borderId="0" xfId="0" applyNumberFormat="1" applyFont="1" applyFill="1" applyAlignment="1" applyProtection="1">
      <alignment horizontal="left"/>
    </xf>
    <xf numFmtId="0" fontId="14" fillId="0" borderId="6" xfId="0" applyFont="1" applyBorder="1" applyAlignment="1">
      <alignment horizontal="center" vertical="center" wrapText="1"/>
    </xf>
    <xf numFmtId="164" fontId="16" fillId="6" borderId="0" xfId="0" applyNumberFormat="1" applyFont="1" applyFill="1" applyBorder="1" applyAlignment="1">
      <alignment horizontal="center" vertical="center" wrapText="1"/>
    </xf>
    <xf numFmtId="164" fontId="17" fillId="7" borderId="0" xfId="0" applyNumberFormat="1" applyFont="1" applyFill="1" applyAlignment="1">
      <alignment horizontal="center"/>
    </xf>
  </cellXfs>
  <cellStyles count="3">
    <cellStyle name="Normal" xfId="0" builtinId="0"/>
    <cellStyle name="Normal 2" xfId="2" xr:uid="{237D45BC-E1E7-450E-98B6-522A842D0E62}"/>
    <cellStyle name="Procent" xfId="1" builtinId="5"/>
  </cellStyles>
  <dxfs count="187">
    <dxf>
      <font>
        <b/>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auto="1"/>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b/>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major"/>
      </font>
      <numFmt numFmtId="3" formatCode="#,##0"/>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major"/>
      </font>
      <numFmt numFmtId="3" formatCode="#,##0"/>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major"/>
      </font>
      <numFmt numFmtId="3" formatCode="#,##0"/>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major"/>
      </font>
      <numFmt numFmtId="3" formatCode="#,##0"/>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major"/>
      </font>
      <numFmt numFmtId="3" formatCode="#,##0"/>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major"/>
      </font>
      <fill>
        <patternFill patternType="solid">
          <fgColor indexed="64"/>
          <bgColor theme="5" tint="0.79998168889431442"/>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1"/>
        <name val="Arial"/>
        <family val="2"/>
        <scheme val="major"/>
      </font>
      <fill>
        <patternFill patternType="solid">
          <fgColor indexed="64"/>
          <bgColor theme="5" tint="0.79998168889431442"/>
        </patternFill>
      </fill>
    </dxf>
    <dxf>
      <font>
        <b val="0"/>
        <i val="0"/>
        <strike val="0"/>
        <condense val="0"/>
        <extend val="0"/>
        <outline val="0"/>
        <shadow val="0"/>
        <u val="none"/>
        <vertAlign val="baseline"/>
        <sz val="12"/>
        <color auto="1"/>
        <name val="Arial"/>
        <family val="2"/>
        <scheme val="major"/>
      </font>
      <fill>
        <patternFill patternType="none">
          <fgColor indexed="64"/>
          <bgColor indexed="65"/>
        </patternFill>
      </fill>
    </dxf>
    <dxf>
      <font>
        <strike val="0"/>
        <outline val="0"/>
        <shadow val="0"/>
        <u val="none"/>
        <vertAlign val="baseline"/>
        <sz val="12"/>
        <color theme="1"/>
        <name val="Arial"/>
        <family val="2"/>
        <scheme val="major"/>
      </font>
      <numFmt numFmtId="3" formatCode="#,##0"/>
      <fill>
        <patternFill patternType="solid">
          <fgColor indexed="64"/>
          <bgColor theme="6" tint="0.79998168889431442"/>
        </patternFill>
      </fill>
      <alignment horizontal="right" vertical="bottom" textRotation="0" wrapText="0" indent="0" justifyLastLine="0" shrinkToFit="0" readingOrder="0"/>
    </dxf>
    <dxf>
      <font>
        <strike val="0"/>
        <outline val="0"/>
        <shadow val="0"/>
        <u val="none"/>
        <vertAlign val="baseline"/>
        <sz val="12"/>
        <color theme="1"/>
        <name val="Arial"/>
        <family val="2"/>
        <scheme val="major"/>
      </font>
      <numFmt numFmtId="3" formatCode="#,##0"/>
      <fill>
        <patternFill patternType="solid">
          <fgColor indexed="64"/>
          <bgColor theme="6" tint="0.79998168889431442"/>
        </patternFill>
      </fill>
    </dxf>
    <dxf>
      <font>
        <strike val="0"/>
        <outline val="0"/>
        <shadow val="0"/>
        <u val="none"/>
        <vertAlign val="baseline"/>
        <sz val="12"/>
        <color theme="1"/>
        <name val="Arial"/>
        <family val="2"/>
        <scheme val="major"/>
      </font>
      <numFmt numFmtId="3" formatCode="#,##0"/>
      <fill>
        <patternFill patternType="solid">
          <fgColor indexed="64"/>
          <bgColor theme="6" tint="0.79998168889431442"/>
        </patternFill>
      </fill>
    </dxf>
    <dxf>
      <font>
        <strike val="0"/>
        <outline val="0"/>
        <shadow val="0"/>
        <u val="none"/>
        <vertAlign val="baseline"/>
        <sz val="12"/>
        <color theme="1"/>
        <name val="Arial"/>
        <family val="2"/>
        <scheme val="major"/>
      </font>
      <numFmt numFmtId="3" formatCode="#,##0"/>
      <fill>
        <patternFill patternType="solid">
          <fgColor indexed="64"/>
          <bgColor theme="6" tint="0.79998168889431442"/>
        </patternFill>
      </fill>
    </dxf>
    <dxf>
      <font>
        <strike val="0"/>
        <outline val="0"/>
        <shadow val="0"/>
        <u val="none"/>
        <vertAlign val="baseline"/>
        <sz val="12"/>
        <color theme="1"/>
        <name val="Arial"/>
        <family val="2"/>
        <scheme val="major"/>
      </font>
      <numFmt numFmtId="3" formatCode="#,##0"/>
      <fill>
        <patternFill patternType="solid">
          <fgColor indexed="64"/>
          <bgColor theme="6" tint="0.79998168889431442"/>
        </patternFill>
      </fill>
    </dxf>
    <dxf>
      <font>
        <strike val="0"/>
        <outline val="0"/>
        <shadow val="0"/>
        <u val="none"/>
        <vertAlign val="baseline"/>
        <sz val="12"/>
        <color theme="1"/>
        <name val="Arial"/>
        <family val="2"/>
        <scheme val="major"/>
      </font>
      <fill>
        <patternFill patternType="solid">
          <fgColor indexed="64"/>
          <bgColor theme="6" tint="0.79998168889431442"/>
        </patternFill>
      </fill>
    </dxf>
    <dxf>
      <font>
        <strike val="0"/>
        <outline val="0"/>
        <shadow val="0"/>
        <u val="none"/>
        <vertAlign val="baseline"/>
        <sz val="12"/>
        <color theme="1"/>
        <name val="Arial"/>
        <family val="2"/>
        <scheme val="major"/>
      </font>
      <numFmt numFmtId="30" formatCode="@"/>
      <fill>
        <patternFill patternType="solid">
          <fgColor indexed="64"/>
          <bgColor theme="6" tint="0.79998168889431442"/>
        </patternFill>
      </fill>
    </dxf>
    <dxf>
      <font>
        <b val="0"/>
        <i val="0"/>
        <strike val="0"/>
        <condense val="0"/>
        <extend val="0"/>
        <outline val="0"/>
        <shadow val="0"/>
        <u val="none"/>
        <vertAlign val="baseline"/>
        <sz val="12"/>
        <color auto="1"/>
        <name val="Arial"/>
        <family val="2"/>
        <scheme val="major"/>
      </font>
      <numFmt numFmtId="30" formatCode="@"/>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i/>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border outline="0">
        <top style="medium">
          <color indexed="64"/>
        </top>
        <bottom style="medium">
          <color indexed="64"/>
        </bottom>
      </border>
    </dxf>
    <dxf>
      <font>
        <strike val="0"/>
        <outline val="0"/>
        <shadow val="0"/>
        <u val="none"/>
        <vertAlign val="baseline"/>
        <sz val="12"/>
        <name val="Arial"/>
        <family val="2"/>
        <scheme val="minor"/>
      </font>
    </dxf>
    <dxf>
      <border outline="0">
        <bottom style="thin">
          <color indexed="64"/>
        </bottom>
      </border>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
      <font>
        <b val="0"/>
        <i/>
        <strike val="0"/>
        <condense val="0"/>
        <extend val="0"/>
        <outline val="0"/>
        <shadow val="0"/>
        <u val="none"/>
        <vertAlign val="baseline"/>
        <sz val="11"/>
        <color theme="1"/>
        <name val="Arial"/>
        <family val="2"/>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Arial"/>
        <family val="2"/>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minor"/>
      </font>
      <numFmt numFmtId="165"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minor"/>
      </font>
      <numFmt numFmtId="2" formatCode="0.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minor"/>
      </font>
      <numFmt numFmtId="164" formatCode="0.0"/>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rgb="FF000000"/>
        <name val="Arial"/>
        <family val="2"/>
        <scheme val="minor"/>
      </font>
      <fill>
        <patternFill patternType="solid">
          <fgColor indexed="64"/>
          <bgColor theme="0"/>
        </patternFill>
      </fill>
      <alignment horizontal="center"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2"/>
        <color rgb="FF000000"/>
        <name val="Arial"/>
        <family val="2"/>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Svensk marknadsbalans matfågel</a:t>
            </a:r>
          </a:p>
        </c:rich>
      </c:tx>
      <c:layout>
        <c:manualLayout>
          <c:xMode val="edge"/>
          <c:yMode val="edge"/>
          <c:x val="0.33344599966763255"/>
          <c:y val="0"/>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8.8589697673226053E-2"/>
          <c:y val="0.10171004854963078"/>
          <c:w val="0.81337977704147624"/>
          <c:h val="0.72890804128758513"/>
        </c:manualLayout>
      </c:layout>
      <c:lineChart>
        <c:grouping val="standard"/>
        <c:varyColors val="0"/>
        <c:ser>
          <c:idx val="0"/>
          <c:order val="0"/>
          <c:tx>
            <c:strRef>
              <c:f>Helårsbalans!$B$12</c:f>
              <c:strCache>
                <c:ptCount val="1"/>
                <c:pt idx="0">
                  <c:v>Produktion</c:v>
                </c:pt>
              </c:strCache>
            </c:strRef>
          </c:tx>
          <c:spPr>
            <a:ln w="25400" cap="rnd">
              <a:solidFill>
                <a:srgbClr val="0070C0"/>
              </a:solidFill>
              <a:round/>
            </a:ln>
            <a:effectLst/>
          </c:spPr>
          <c:marker>
            <c:symbol val="none"/>
          </c:marker>
          <c:cat>
            <c:numRef>
              <c:f>Helårsbalans!$A$18:$A$47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Helårsbalans!$B$18:$B$47</c:f>
              <c:numCache>
                <c:formatCode>0.0</c:formatCode>
                <c:ptCount val="30"/>
                <c:pt idx="0">
                  <c:v>79.8</c:v>
                </c:pt>
                <c:pt idx="1">
                  <c:v>82.3</c:v>
                </c:pt>
                <c:pt idx="2">
                  <c:v>89.7</c:v>
                </c:pt>
                <c:pt idx="3">
                  <c:v>87.890422000000001</c:v>
                </c:pt>
                <c:pt idx="4">
                  <c:v>94.082437999999996</c:v>
                </c:pt>
                <c:pt idx="5">
                  <c:v>99.127184999999997</c:v>
                </c:pt>
                <c:pt idx="6">
                  <c:v>105.801968</c:v>
                </c:pt>
                <c:pt idx="7">
                  <c:v>110.644884</c:v>
                </c:pt>
                <c:pt idx="8">
                  <c:v>105.60817299999999</c:v>
                </c:pt>
                <c:pt idx="9">
                  <c:v>100.260774</c:v>
                </c:pt>
                <c:pt idx="10">
                  <c:v>106.19192</c:v>
                </c:pt>
                <c:pt idx="11">
                  <c:v>109.860783</c:v>
                </c:pt>
                <c:pt idx="12">
                  <c:v>113.319599</c:v>
                </c:pt>
                <c:pt idx="13">
                  <c:v>115.51275099999999</c:v>
                </c:pt>
                <c:pt idx="14">
                  <c:v>113.53175</c:v>
                </c:pt>
                <c:pt idx="15">
                  <c:v>121.66740299999999</c:v>
                </c:pt>
                <c:pt idx="16">
                  <c:v>121.268446</c:v>
                </c:pt>
                <c:pt idx="17">
                  <c:v>117.304069</c:v>
                </c:pt>
                <c:pt idx="18">
                  <c:v>125.738451</c:v>
                </c:pt>
                <c:pt idx="19">
                  <c:v>137.777783</c:v>
                </c:pt>
                <c:pt idx="20">
                  <c:v>145.77000000000001</c:v>
                </c:pt>
                <c:pt idx="21">
                  <c:v>158.03</c:v>
                </c:pt>
                <c:pt idx="22">
                  <c:v>158.77000000000001</c:v>
                </c:pt>
                <c:pt idx="23">
                  <c:v>156.74</c:v>
                </c:pt>
                <c:pt idx="24">
                  <c:v>165.22</c:v>
                </c:pt>
                <c:pt idx="25">
                  <c:v>172.28</c:v>
                </c:pt>
                <c:pt idx="26">
                  <c:v>182.55</c:v>
                </c:pt>
                <c:pt idx="27">
                  <c:v>176.12</c:v>
                </c:pt>
                <c:pt idx="28">
                  <c:v>175.86</c:v>
                </c:pt>
                <c:pt idx="29">
                  <c:v>182.13</c:v>
                </c:pt>
              </c:numCache>
            </c:numRef>
          </c:val>
          <c:smooth val="0"/>
          <c:extLst>
            <c:ext xmlns:c16="http://schemas.microsoft.com/office/drawing/2014/chart" uri="{C3380CC4-5D6E-409C-BE32-E72D297353CC}">
              <c16:uniqueId val="{00000000-4CFB-4F92-9FBA-A7BA304B06C9}"/>
            </c:ext>
          </c:extLst>
        </c:ser>
        <c:ser>
          <c:idx val="1"/>
          <c:order val="1"/>
          <c:tx>
            <c:strRef>
              <c:f>Helårsbalans!$C$12</c:f>
              <c:strCache>
                <c:ptCount val="1"/>
                <c:pt idx="0">
                  <c:v>Import</c:v>
                </c:pt>
              </c:strCache>
            </c:strRef>
          </c:tx>
          <c:spPr>
            <a:ln w="25400" cap="rnd">
              <a:solidFill>
                <a:srgbClr val="C00000"/>
              </a:solidFill>
              <a:prstDash val="solid"/>
              <a:round/>
            </a:ln>
            <a:effectLst/>
          </c:spPr>
          <c:marker>
            <c:symbol val="none"/>
          </c:marker>
          <c:cat>
            <c:numRef>
              <c:f>Helårsbalans!$A$18:$A$47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Helårsbalans!$C$18:$C$47</c:f>
              <c:numCache>
                <c:formatCode>0.00</c:formatCode>
                <c:ptCount val="30"/>
                <c:pt idx="0">
                  <c:v>2.2000000000000002</c:v>
                </c:pt>
                <c:pt idx="1">
                  <c:v>3.3368800000000003</c:v>
                </c:pt>
                <c:pt idx="2">
                  <c:v>5.2789599999999997</c:v>
                </c:pt>
                <c:pt idx="3">
                  <c:v>6.0181300000000002</c:v>
                </c:pt>
                <c:pt idx="4">
                  <c:v>11.241100000000001</c:v>
                </c:pt>
                <c:pt idx="5">
                  <c:v>20.184519999999999</c:v>
                </c:pt>
                <c:pt idx="6">
                  <c:v>26.196750000000002</c:v>
                </c:pt>
                <c:pt idx="7">
                  <c:v>31.587869999999999</c:v>
                </c:pt>
                <c:pt idx="8">
                  <c:v>34.181370000000001</c:v>
                </c:pt>
                <c:pt idx="9">
                  <c:v>43.337489999999995</c:v>
                </c:pt>
                <c:pt idx="10">
                  <c:v>48.132629999999999</c:v>
                </c:pt>
                <c:pt idx="11">
                  <c:v>53.477220000000003</c:v>
                </c:pt>
                <c:pt idx="12">
                  <c:v>55.061129999999999</c:v>
                </c:pt>
                <c:pt idx="13">
                  <c:v>62.772930000000002</c:v>
                </c:pt>
                <c:pt idx="14">
                  <c:v>60.188699999999997</c:v>
                </c:pt>
                <c:pt idx="15">
                  <c:v>64.541449999999998</c:v>
                </c:pt>
                <c:pt idx="16">
                  <c:v>69.155270000000016</c:v>
                </c:pt>
                <c:pt idx="17">
                  <c:v>78.281999999999996</c:v>
                </c:pt>
                <c:pt idx="18">
                  <c:v>82.771000000000001</c:v>
                </c:pt>
                <c:pt idx="19">
                  <c:v>89.313000000000002</c:v>
                </c:pt>
                <c:pt idx="20">
                  <c:v>91.22</c:v>
                </c:pt>
                <c:pt idx="21">
                  <c:v>96.691999999999993</c:v>
                </c:pt>
                <c:pt idx="22">
                  <c:v>96.236999999999995</c:v>
                </c:pt>
                <c:pt idx="23">
                  <c:v>92.600999999999999</c:v>
                </c:pt>
                <c:pt idx="24">
                  <c:v>95.1</c:v>
                </c:pt>
                <c:pt idx="25">
                  <c:v>87.462000000000003</c:v>
                </c:pt>
                <c:pt idx="26">
                  <c:v>96.692999999999998</c:v>
                </c:pt>
                <c:pt idx="27" formatCode="0.0">
                  <c:v>108.07</c:v>
                </c:pt>
                <c:pt idx="28" formatCode="0.0">
                  <c:v>112.9836</c:v>
                </c:pt>
                <c:pt idx="29" formatCode="0.0">
                  <c:v>111.05410000000001</c:v>
                </c:pt>
              </c:numCache>
            </c:numRef>
          </c:val>
          <c:smooth val="0"/>
          <c:extLst>
            <c:ext xmlns:c16="http://schemas.microsoft.com/office/drawing/2014/chart" uri="{C3380CC4-5D6E-409C-BE32-E72D297353CC}">
              <c16:uniqueId val="{00000001-4CFB-4F92-9FBA-A7BA304B06C9}"/>
            </c:ext>
          </c:extLst>
        </c:ser>
        <c:ser>
          <c:idx val="2"/>
          <c:order val="2"/>
          <c:tx>
            <c:strRef>
              <c:f>Helårsbalans!$D$12</c:f>
              <c:strCache>
                <c:ptCount val="1"/>
                <c:pt idx="0">
                  <c:v>Export</c:v>
                </c:pt>
              </c:strCache>
            </c:strRef>
          </c:tx>
          <c:spPr>
            <a:ln w="25400" cap="rnd">
              <a:solidFill>
                <a:srgbClr val="93C01B">
                  <a:lumMod val="75000"/>
                </a:srgbClr>
              </a:solidFill>
              <a:prstDash val="solid"/>
              <a:round/>
            </a:ln>
            <a:effectLst/>
          </c:spPr>
          <c:marker>
            <c:symbol val="none"/>
          </c:marker>
          <c:cat>
            <c:numRef>
              <c:f>Helårsbalans!$A$18:$A$47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Helårsbalans!$D$18:$D$47</c:f>
              <c:numCache>
                <c:formatCode>0.00</c:formatCode>
                <c:ptCount val="30"/>
                <c:pt idx="0">
                  <c:v>5.3</c:v>
                </c:pt>
                <c:pt idx="1">
                  <c:v>6.1935400000000005</c:v>
                </c:pt>
                <c:pt idx="2">
                  <c:v>13.516939999999998</c:v>
                </c:pt>
                <c:pt idx="3">
                  <c:v>6.4950900000000003</c:v>
                </c:pt>
                <c:pt idx="4">
                  <c:v>3.8163300000000002</c:v>
                </c:pt>
                <c:pt idx="5">
                  <c:v>5.9763899999999994</c:v>
                </c:pt>
                <c:pt idx="6">
                  <c:v>8.3105199999999986</c:v>
                </c:pt>
                <c:pt idx="7">
                  <c:v>9.83066</c:v>
                </c:pt>
                <c:pt idx="8">
                  <c:v>11.80297</c:v>
                </c:pt>
                <c:pt idx="9">
                  <c:v>9.9770399999999988</c:v>
                </c:pt>
                <c:pt idx="10">
                  <c:v>12.455260000000001</c:v>
                </c:pt>
                <c:pt idx="11">
                  <c:v>15.53654</c:v>
                </c:pt>
                <c:pt idx="12">
                  <c:v>15.64622</c:v>
                </c:pt>
                <c:pt idx="13">
                  <c:v>11.478459999999998</c:v>
                </c:pt>
                <c:pt idx="14">
                  <c:v>10.877850000000002</c:v>
                </c:pt>
                <c:pt idx="15">
                  <c:v>13.935270000000001</c:v>
                </c:pt>
                <c:pt idx="16">
                  <c:v>13.387420000000001</c:v>
                </c:pt>
                <c:pt idx="17">
                  <c:v>14.84178</c:v>
                </c:pt>
                <c:pt idx="18">
                  <c:v>13.936</c:v>
                </c:pt>
                <c:pt idx="19">
                  <c:v>17.106999999999999</c:v>
                </c:pt>
                <c:pt idx="20">
                  <c:v>17.619</c:v>
                </c:pt>
                <c:pt idx="21">
                  <c:v>20.084</c:v>
                </c:pt>
                <c:pt idx="22">
                  <c:v>21.216999999999999</c:v>
                </c:pt>
                <c:pt idx="23">
                  <c:v>23.744</c:v>
                </c:pt>
                <c:pt idx="24">
                  <c:v>29.664000000000001</c:v>
                </c:pt>
                <c:pt idx="25">
                  <c:v>34.274000000000001</c:v>
                </c:pt>
                <c:pt idx="26">
                  <c:v>38.552</c:v>
                </c:pt>
                <c:pt idx="27">
                  <c:v>43.316000000000003</c:v>
                </c:pt>
                <c:pt idx="28">
                  <c:v>41.585799999999999</c:v>
                </c:pt>
                <c:pt idx="29">
                  <c:v>38.538899999999998</c:v>
                </c:pt>
              </c:numCache>
            </c:numRef>
          </c:val>
          <c:smooth val="0"/>
          <c:extLst>
            <c:ext xmlns:c16="http://schemas.microsoft.com/office/drawing/2014/chart" uri="{C3380CC4-5D6E-409C-BE32-E72D297353CC}">
              <c16:uniqueId val="{00000002-4CFB-4F92-9FBA-A7BA304B06C9}"/>
            </c:ext>
          </c:extLst>
        </c:ser>
        <c:ser>
          <c:idx val="3"/>
          <c:order val="3"/>
          <c:tx>
            <c:strRef>
              <c:f>Helårsbalans!$E$12</c:f>
              <c:strCache>
                <c:ptCount val="1"/>
                <c:pt idx="0">
                  <c:v>Totalkonsumtion</c:v>
                </c:pt>
              </c:strCache>
            </c:strRef>
          </c:tx>
          <c:spPr>
            <a:ln w="25400" cap="rnd">
              <a:solidFill>
                <a:srgbClr val="FFC000"/>
              </a:solidFill>
              <a:round/>
            </a:ln>
            <a:effectLst/>
          </c:spPr>
          <c:marker>
            <c:symbol val="none"/>
          </c:marker>
          <c:cat>
            <c:numRef>
              <c:f>Helårsbalans!$A$18:$A$47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Helårsbalans!$E$18:$E$47</c:f>
              <c:numCache>
                <c:formatCode>0.0</c:formatCode>
                <c:ptCount val="30"/>
                <c:pt idx="0">
                  <c:v>76.7</c:v>
                </c:pt>
                <c:pt idx="1">
                  <c:v>79.443339999999992</c:v>
                </c:pt>
                <c:pt idx="2">
                  <c:v>81.462019999999995</c:v>
                </c:pt>
                <c:pt idx="3">
                  <c:v>87.413461999999996</c:v>
                </c:pt>
                <c:pt idx="4">
                  <c:v>101.50720800000001</c:v>
                </c:pt>
                <c:pt idx="5">
                  <c:v>113.33531499999999</c:v>
                </c:pt>
                <c:pt idx="6">
                  <c:v>123.688198</c:v>
                </c:pt>
                <c:pt idx="7">
                  <c:v>132.40209400000001</c:v>
                </c:pt>
                <c:pt idx="8">
                  <c:v>127.98657299999998</c:v>
                </c:pt>
                <c:pt idx="9">
                  <c:v>133.62122400000001</c:v>
                </c:pt>
                <c:pt idx="10">
                  <c:v>141.86928999999998</c:v>
                </c:pt>
                <c:pt idx="11">
                  <c:v>147.80146300000001</c:v>
                </c:pt>
                <c:pt idx="12">
                  <c:v>152.734509</c:v>
                </c:pt>
                <c:pt idx="13">
                  <c:v>166.80722100000003</c:v>
                </c:pt>
                <c:pt idx="14">
                  <c:v>162.8426</c:v>
                </c:pt>
                <c:pt idx="15">
                  <c:v>172.27358299999997</c:v>
                </c:pt>
                <c:pt idx="16">
                  <c:v>177.03629600000002</c:v>
                </c:pt>
                <c:pt idx="17">
                  <c:v>180.74428900000001</c:v>
                </c:pt>
                <c:pt idx="18">
                  <c:v>194.57345100000001</c:v>
                </c:pt>
                <c:pt idx="19">
                  <c:v>209.98378299999999</c:v>
                </c:pt>
                <c:pt idx="20">
                  <c:v>219.37100000000001</c:v>
                </c:pt>
                <c:pt idx="21">
                  <c:v>234.63799999999998</c:v>
                </c:pt>
                <c:pt idx="22">
                  <c:v>233.79000000000002</c:v>
                </c:pt>
                <c:pt idx="23">
                  <c:v>225.59700000000001</c:v>
                </c:pt>
                <c:pt idx="24">
                  <c:v>230.65600000000001</c:v>
                </c:pt>
                <c:pt idx="25">
                  <c:v>225.46800000000002</c:v>
                </c:pt>
                <c:pt idx="26">
                  <c:v>240.691</c:v>
                </c:pt>
                <c:pt idx="27">
                  <c:v>240.874</c:v>
                </c:pt>
                <c:pt idx="28">
                  <c:v>247.25780000000003</c:v>
                </c:pt>
                <c:pt idx="29">
                  <c:v>254.64519999999999</c:v>
                </c:pt>
              </c:numCache>
            </c:numRef>
          </c:val>
          <c:smooth val="0"/>
          <c:extLst>
            <c:ext xmlns:c16="http://schemas.microsoft.com/office/drawing/2014/chart" uri="{C3380CC4-5D6E-409C-BE32-E72D297353CC}">
              <c16:uniqueId val="{00000003-4CFB-4F92-9FBA-A7BA304B06C9}"/>
            </c:ext>
          </c:extLst>
        </c:ser>
        <c:dLbls>
          <c:showLegendKey val="0"/>
          <c:showVal val="0"/>
          <c:showCatName val="0"/>
          <c:showSerName val="0"/>
          <c:showPercent val="0"/>
          <c:showBubbleSize val="0"/>
        </c:dLbls>
        <c:marker val="1"/>
        <c:smooth val="0"/>
        <c:axId val="1074040239"/>
        <c:axId val="832429023"/>
      </c:lineChart>
      <c:lineChart>
        <c:grouping val="standard"/>
        <c:varyColors val="0"/>
        <c:ser>
          <c:idx val="4"/>
          <c:order val="4"/>
          <c:tx>
            <c:strRef>
              <c:f>Helårsbalans!$F$12</c:f>
              <c:strCache>
                <c:ptCount val="1"/>
                <c:pt idx="0">
                  <c:v>Svensk försörjningsgrad</c:v>
                </c:pt>
              </c:strCache>
            </c:strRef>
          </c:tx>
          <c:spPr>
            <a:ln w="25400" cap="rnd">
              <a:solidFill>
                <a:sysClr val="windowText" lastClr="000000"/>
              </a:solidFill>
              <a:prstDash val="dash"/>
              <a:round/>
            </a:ln>
            <a:effectLst/>
          </c:spPr>
          <c:marker>
            <c:symbol val="none"/>
          </c:marker>
          <c:cat>
            <c:numRef>
              <c:f>Helårsbalans!$A$18:$A$47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Helårsbalans!$F$18:$F$47</c:f>
              <c:numCache>
                <c:formatCode>0.0%</c:formatCode>
                <c:ptCount val="30"/>
                <c:pt idx="0">
                  <c:v>1.0404172099087352</c:v>
                </c:pt>
                <c:pt idx="1">
                  <c:v>1.0359584579399608</c:v>
                </c:pt>
                <c:pt idx="2">
                  <c:v>1.1011266354553939</c:v>
                </c:pt>
                <c:pt idx="3">
                  <c:v>1.0054563678075124</c:v>
                </c:pt>
                <c:pt idx="4">
                  <c:v>0.92685475104388637</c:v>
                </c:pt>
                <c:pt idx="5">
                  <c:v>0.87463633907930638</c:v>
                </c:pt>
                <c:pt idx="6">
                  <c:v>0.85539258967941312</c:v>
                </c:pt>
                <c:pt idx="7">
                  <c:v>0.83567321828006735</c:v>
                </c:pt>
                <c:pt idx="8">
                  <c:v>0.82515040855105959</c:v>
                </c:pt>
                <c:pt idx="9">
                  <c:v>0.75033569517369481</c:v>
                </c:pt>
                <c:pt idx="10">
                  <c:v>0.7485194293987093</c:v>
                </c:pt>
                <c:pt idx="11">
                  <c:v>0.74329969927293604</c:v>
                </c:pt>
                <c:pt idx="12">
                  <c:v>0.74193841157403395</c:v>
                </c:pt>
                <c:pt idx="13">
                  <c:v>0.69249250906230242</c:v>
                </c:pt>
                <c:pt idx="14">
                  <c:v>0.69718703828113771</c:v>
                </c:pt>
                <c:pt idx="15">
                  <c:v>0.7062452691890666</c:v>
                </c:pt>
                <c:pt idx="16">
                  <c:v>0.6849919973472558</c:v>
                </c:pt>
                <c:pt idx="17">
                  <c:v>0.64900567342407145</c:v>
                </c:pt>
                <c:pt idx="18">
                  <c:v>0.64622614418243518</c:v>
                </c:pt>
                <c:pt idx="19">
                  <c:v>0.65613535022368852</c:v>
                </c:pt>
                <c:pt idx="20">
                  <c:v>0.66449074854926127</c:v>
                </c:pt>
                <c:pt idx="21">
                  <c:v>0.6735055702827335</c:v>
                </c:pt>
                <c:pt idx="22">
                  <c:v>0.67911373454809876</c:v>
                </c:pt>
                <c:pt idx="23">
                  <c:v>0.69477874262512362</c:v>
                </c:pt>
                <c:pt idx="24">
                  <c:v>0.71630480022197551</c:v>
                </c:pt>
                <c:pt idx="25">
                  <c:v>0.76409956180034411</c:v>
                </c:pt>
                <c:pt idx="26">
                  <c:v>0.75844132102986817</c:v>
                </c:pt>
                <c:pt idx="27">
                  <c:v>0.73117065353670385</c:v>
                </c:pt>
                <c:pt idx="28">
                  <c:v>0.71124146538552069</c:v>
                </c:pt>
                <c:pt idx="29">
                  <c:v>0.71523044612661069</c:v>
                </c:pt>
              </c:numCache>
            </c:numRef>
          </c:val>
          <c:smooth val="0"/>
          <c:extLst>
            <c:ext xmlns:c16="http://schemas.microsoft.com/office/drawing/2014/chart" uri="{C3380CC4-5D6E-409C-BE32-E72D297353CC}">
              <c16:uniqueId val="{00000004-4CFB-4F92-9FBA-A7BA304B06C9}"/>
            </c:ext>
          </c:extLst>
        </c:ser>
        <c:dLbls>
          <c:showLegendKey val="0"/>
          <c:showVal val="0"/>
          <c:showCatName val="0"/>
          <c:showSerName val="0"/>
          <c:showPercent val="0"/>
          <c:showBubbleSize val="0"/>
        </c:dLbls>
        <c:marker val="1"/>
        <c:smooth val="0"/>
        <c:axId val="539482800"/>
        <c:axId val="539483784"/>
      </c:lineChart>
      <c:catAx>
        <c:axId val="1074040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429023"/>
        <c:crosses val="autoZero"/>
        <c:auto val="1"/>
        <c:lblAlgn val="ctr"/>
        <c:lblOffset val="100"/>
        <c:noMultiLvlLbl val="0"/>
      </c:catAx>
      <c:valAx>
        <c:axId val="832429023"/>
        <c:scaling>
          <c:orientation val="minMax"/>
          <c:max val="2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tusen ton slaktad vikt</a:t>
                </a:r>
              </a:p>
            </c:rich>
          </c:tx>
          <c:layout>
            <c:manualLayout>
              <c:xMode val="edge"/>
              <c:yMode val="edge"/>
              <c:x val="9.3772084032782178E-3"/>
              <c:y val="0.3061694340446249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074040239"/>
        <c:crosses val="autoZero"/>
        <c:crossBetween val="between"/>
      </c:valAx>
      <c:valAx>
        <c:axId val="539483784"/>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svensk försörjningsgrad</a:t>
                </a:r>
              </a:p>
            </c:rich>
          </c:tx>
          <c:layout>
            <c:manualLayout>
              <c:xMode val="edge"/>
              <c:yMode val="edge"/>
              <c:x val="0.95898735616268349"/>
              <c:y val="0.306942397125732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39482800"/>
        <c:crosses val="max"/>
        <c:crossBetween val="between"/>
      </c:valAx>
      <c:catAx>
        <c:axId val="539482800"/>
        <c:scaling>
          <c:orientation val="minMax"/>
        </c:scaling>
        <c:delete val="1"/>
        <c:axPos val="b"/>
        <c:numFmt formatCode="General" sourceLinked="1"/>
        <c:majorTickMark val="out"/>
        <c:minorTickMark val="none"/>
        <c:tickLblPos val="nextTo"/>
        <c:crossAx val="5394837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matfågel</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land 2023-2024'!$C$3</c:f>
              <c:strCache>
                <c:ptCount val="1"/>
                <c:pt idx="0">
                  <c:v>Danmark</c:v>
                </c:pt>
              </c:strCache>
            </c:strRef>
          </c:tx>
          <c:spPr>
            <a:solidFill>
              <a:srgbClr val="7DA117"/>
            </a:solidFill>
            <a:ln w="3175">
              <a:solidFill>
                <a:srgbClr val="7DA117"/>
              </a:solidFill>
            </a:ln>
            <a:effectLst/>
          </c:spPr>
          <c:invertIfNegative val="0"/>
          <c:cat>
            <c:strRef>
              <c:f>'Handel per land 2023-2024'!$A$12:$A$13</c:f>
              <c:strCache>
                <c:ptCount val="2"/>
                <c:pt idx="0">
                  <c:v>Totalt 2023</c:v>
                </c:pt>
                <c:pt idx="1">
                  <c:v>Totalt 2024</c:v>
                </c:pt>
              </c:strCache>
            </c:strRef>
          </c:cat>
          <c:val>
            <c:numRef>
              <c:f>'Handel per land 2023-2024'!$C$12:$C$13</c:f>
              <c:numCache>
                <c:formatCode>#,##0</c:formatCode>
                <c:ptCount val="2"/>
                <c:pt idx="0">
                  <c:v>66338.710000000006</c:v>
                </c:pt>
                <c:pt idx="1">
                  <c:v>63032.450000000004</c:v>
                </c:pt>
              </c:numCache>
            </c:numRef>
          </c:val>
          <c:extLst>
            <c:ext xmlns:c16="http://schemas.microsoft.com/office/drawing/2014/chart" uri="{C3380CC4-5D6E-409C-BE32-E72D297353CC}">
              <c16:uniqueId val="{00000000-56E0-4AC0-9774-D071CD0A469C}"/>
            </c:ext>
          </c:extLst>
        </c:ser>
        <c:ser>
          <c:idx val="1"/>
          <c:order val="1"/>
          <c:tx>
            <c:strRef>
              <c:f>'Handel per land 2023-2024'!$D$3</c:f>
              <c:strCache>
                <c:ptCount val="1"/>
                <c:pt idx="0">
                  <c:v>Nederländerna</c:v>
                </c:pt>
              </c:strCache>
            </c:strRef>
          </c:tx>
          <c:spPr>
            <a:pattFill prst="trellis">
              <a:fgClr>
                <a:srgbClr val="179EDB"/>
              </a:fgClr>
              <a:bgClr>
                <a:schemeClr val="bg1"/>
              </a:bgClr>
            </a:pattFill>
            <a:ln w="3175">
              <a:solidFill>
                <a:srgbClr val="179EDB"/>
              </a:solidFill>
            </a:ln>
            <a:effectLst/>
          </c:spPr>
          <c:invertIfNegative val="0"/>
          <c:cat>
            <c:strRef>
              <c:f>'Handel per land 2023-2024'!$A$12:$A$13</c:f>
              <c:strCache>
                <c:ptCount val="2"/>
                <c:pt idx="0">
                  <c:v>Totalt 2023</c:v>
                </c:pt>
                <c:pt idx="1">
                  <c:v>Totalt 2024</c:v>
                </c:pt>
              </c:strCache>
            </c:strRef>
          </c:cat>
          <c:val>
            <c:numRef>
              <c:f>'Handel per land 2023-2024'!$D$12:$D$13</c:f>
              <c:numCache>
                <c:formatCode>#,##0</c:formatCode>
                <c:ptCount val="2"/>
                <c:pt idx="0">
                  <c:v>16381.46</c:v>
                </c:pt>
                <c:pt idx="1">
                  <c:v>16975.919999999998</c:v>
                </c:pt>
              </c:numCache>
            </c:numRef>
          </c:val>
          <c:extLst>
            <c:ext xmlns:c16="http://schemas.microsoft.com/office/drawing/2014/chart" uri="{C3380CC4-5D6E-409C-BE32-E72D297353CC}">
              <c16:uniqueId val="{00000001-56E0-4AC0-9774-D071CD0A469C}"/>
            </c:ext>
          </c:extLst>
        </c:ser>
        <c:ser>
          <c:idx val="2"/>
          <c:order val="2"/>
          <c:tx>
            <c:strRef>
              <c:f>'Handel per land 2023-2024'!$E$3</c:f>
              <c:strCache>
                <c:ptCount val="1"/>
                <c:pt idx="0">
                  <c:v>Polen</c:v>
                </c:pt>
              </c:strCache>
            </c:strRef>
          </c:tx>
          <c:spPr>
            <a:pattFill prst="openDmnd">
              <a:fgClr>
                <a:schemeClr val="bg1"/>
              </a:fgClr>
              <a:bgClr>
                <a:srgbClr val="ED1C24"/>
              </a:bgClr>
            </a:pattFill>
            <a:ln w="3175">
              <a:solidFill>
                <a:srgbClr val="ED1C24"/>
              </a:solidFill>
            </a:ln>
            <a:effectLst/>
          </c:spPr>
          <c:invertIfNegative val="0"/>
          <c:cat>
            <c:strRef>
              <c:f>'Handel per land 2023-2024'!$A$12:$A$13</c:f>
              <c:strCache>
                <c:ptCount val="2"/>
                <c:pt idx="0">
                  <c:v>Totalt 2023</c:v>
                </c:pt>
                <c:pt idx="1">
                  <c:v>Totalt 2024</c:v>
                </c:pt>
              </c:strCache>
            </c:strRef>
          </c:cat>
          <c:val>
            <c:numRef>
              <c:f>'Handel per land 2023-2024'!$E$12:$E$13</c:f>
              <c:numCache>
                <c:formatCode>#,##0</c:formatCode>
                <c:ptCount val="2"/>
                <c:pt idx="0">
                  <c:v>8841.2200000000012</c:v>
                </c:pt>
                <c:pt idx="1">
                  <c:v>10613.34</c:v>
                </c:pt>
              </c:numCache>
            </c:numRef>
          </c:val>
          <c:extLst>
            <c:ext xmlns:c16="http://schemas.microsoft.com/office/drawing/2014/chart" uri="{C3380CC4-5D6E-409C-BE32-E72D297353CC}">
              <c16:uniqueId val="{00000002-56E0-4AC0-9774-D071CD0A469C}"/>
            </c:ext>
          </c:extLst>
        </c:ser>
        <c:ser>
          <c:idx val="3"/>
          <c:order val="3"/>
          <c:tx>
            <c:strRef>
              <c:f>'Handel per land 2023-2024'!$F$3</c:f>
              <c:strCache>
                <c:ptCount val="1"/>
                <c:pt idx="0">
                  <c:v>Tyskland</c:v>
                </c:pt>
              </c:strCache>
            </c:strRef>
          </c:tx>
          <c:spPr>
            <a:pattFill prst="ltHorz">
              <a:fgClr>
                <a:schemeClr val="bg1"/>
              </a:fgClr>
              <a:bgClr>
                <a:srgbClr val="E07A0A"/>
              </a:bgClr>
            </a:pattFill>
            <a:ln w="3175">
              <a:solidFill>
                <a:srgbClr val="E07A0A"/>
              </a:solidFill>
            </a:ln>
            <a:effectLst/>
          </c:spPr>
          <c:invertIfNegative val="0"/>
          <c:cat>
            <c:strRef>
              <c:f>'Handel per land 2023-2024'!$A$12:$A$13</c:f>
              <c:strCache>
                <c:ptCount val="2"/>
                <c:pt idx="0">
                  <c:v>Totalt 2023</c:v>
                </c:pt>
                <c:pt idx="1">
                  <c:v>Totalt 2024</c:v>
                </c:pt>
              </c:strCache>
            </c:strRef>
          </c:cat>
          <c:val>
            <c:numRef>
              <c:f>'Handel per land 2023-2024'!$F$12:$F$13</c:f>
              <c:numCache>
                <c:formatCode>#,##0</c:formatCode>
                <c:ptCount val="2"/>
                <c:pt idx="0">
                  <c:v>9439.5199999999986</c:v>
                </c:pt>
                <c:pt idx="1">
                  <c:v>8251</c:v>
                </c:pt>
              </c:numCache>
            </c:numRef>
          </c:val>
          <c:extLst>
            <c:ext xmlns:c16="http://schemas.microsoft.com/office/drawing/2014/chart" uri="{C3380CC4-5D6E-409C-BE32-E72D297353CC}">
              <c16:uniqueId val="{00000003-56E0-4AC0-9774-D071CD0A469C}"/>
            </c:ext>
          </c:extLst>
        </c:ser>
        <c:ser>
          <c:idx val="4"/>
          <c:order val="4"/>
          <c:tx>
            <c:strRef>
              <c:f>'Handel per land 2023-2024'!$G$3</c:f>
              <c:strCache>
                <c:ptCount val="1"/>
                <c:pt idx="0">
                  <c:v>Övriga</c:v>
                </c:pt>
              </c:strCache>
            </c:strRef>
          </c:tx>
          <c:spPr>
            <a:pattFill prst="ltUpDiag">
              <a:fgClr>
                <a:schemeClr val="bg1"/>
              </a:fgClr>
              <a:bgClr>
                <a:srgbClr val="7DA117"/>
              </a:bgClr>
            </a:pattFill>
            <a:ln w="3175">
              <a:solidFill>
                <a:srgbClr val="7DA117"/>
              </a:solidFill>
            </a:ln>
            <a:effectLst/>
          </c:spPr>
          <c:invertIfNegative val="0"/>
          <c:cat>
            <c:strRef>
              <c:f>'Handel per land 2023-2024'!$A$12:$A$13</c:f>
              <c:strCache>
                <c:ptCount val="2"/>
                <c:pt idx="0">
                  <c:v>Totalt 2023</c:v>
                </c:pt>
                <c:pt idx="1">
                  <c:v>Totalt 2024</c:v>
                </c:pt>
              </c:strCache>
            </c:strRef>
          </c:cat>
          <c:val>
            <c:numRef>
              <c:f>'Handel per land 2023-2024'!$G$12:$G$13</c:f>
              <c:numCache>
                <c:formatCode>#,##0</c:formatCode>
                <c:ptCount val="2"/>
                <c:pt idx="0">
                  <c:v>11982.679999999991</c:v>
                </c:pt>
                <c:pt idx="1">
                  <c:v>12181.429999999982</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2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matfågel</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0.25290695477766656"/>
          <c:y val="0.13993197278911565"/>
          <c:w val="0.72463260622284387"/>
          <c:h val="0.45210937918474475"/>
        </c:manualLayout>
      </c:layout>
      <c:barChart>
        <c:barDir val="col"/>
        <c:grouping val="stacked"/>
        <c:varyColors val="0"/>
        <c:ser>
          <c:idx val="0"/>
          <c:order val="0"/>
          <c:tx>
            <c:strRef>
              <c:f>'Handel per land 2023-2024'!$C$19</c:f>
              <c:strCache>
                <c:ptCount val="1"/>
                <c:pt idx="0">
                  <c:v>Danmark</c:v>
                </c:pt>
              </c:strCache>
            </c:strRef>
          </c:tx>
          <c:spPr>
            <a:solidFill>
              <a:srgbClr val="0083BE"/>
            </a:solidFill>
            <a:ln w="3175">
              <a:solidFill>
                <a:srgbClr val="7DA117"/>
              </a:solidFill>
            </a:ln>
            <a:effectLst/>
          </c:spPr>
          <c:invertIfNegative val="0"/>
          <c:cat>
            <c:strRef>
              <c:f>'Handel per land 2023-2024'!$A$28:$A$29</c:f>
              <c:strCache>
                <c:ptCount val="2"/>
                <c:pt idx="0">
                  <c:v>Totalt 2023</c:v>
                </c:pt>
                <c:pt idx="1">
                  <c:v>Totalt 2024</c:v>
                </c:pt>
              </c:strCache>
            </c:strRef>
          </c:cat>
          <c:val>
            <c:numRef>
              <c:f>'Handel per land 2023-2024'!$C$28:$C$29</c:f>
              <c:numCache>
                <c:formatCode>#,##0</c:formatCode>
                <c:ptCount val="2"/>
                <c:pt idx="0">
                  <c:v>27368.76</c:v>
                </c:pt>
                <c:pt idx="1">
                  <c:v>27060.2</c:v>
                </c:pt>
              </c:numCache>
            </c:numRef>
          </c:val>
          <c:extLst>
            <c:ext xmlns:c16="http://schemas.microsoft.com/office/drawing/2014/chart" uri="{C3380CC4-5D6E-409C-BE32-E72D297353CC}">
              <c16:uniqueId val="{00000000-56E0-4AC0-9774-D071CD0A469C}"/>
            </c:ext>
          </c:extLst>
        </c:ser>
        <c:ser>
          <c:idx val="1"/>
          <c:order val="1"/>
          <c:tx>
            <c:strRef>
              <c:f>'Handel per land 2023-2024'!$D$19</c:f>
              <c:strCache>
                <c:ptCount val="1"/>
                <c:pt idx="0">
                  <c:v>Tyskland</c:v>
                </c:pt>
              </c:strCache>
            </c:strRef>
          </c:tx>
          <c:spPr>
            <a:pattFill prst="trellis">
              <a:fgClr>
                <a:srgbClr val="004165"/>
              </a:fgClr>
              <a:bgClr>
                <a:schemeClr val="bg1"/>
              </a:bgClr>
            </a:pattFill>
            <a:ln w="3175">
              <a:solidFill>
                <a:srgbClr val="004165"/>
              </a:solidFill>
            </a:ln>
            <a:effectLst/>
          </c:spPr>
          <c:invertIfNegative val="0"/>
          <c:cat>
            <c:strRef>
              <c:f>'Handel per land 2023-2024'!$A$28:$A$29</c:f>
              <c:strCache>
                <c:ptCount val="2"/>
                <c:pt idx="0">
                  <c:v>Totalt 2023</c:v>
                </c:pt>
                <c:pt idx="1">
                  <c:v>Totalt 2024</c:v>
                </c:pt>
              </c:strCache>
            </c:strRef>
          </c:cat>
          <c:val>
            <c:numRef>
              <c:f>'Handel per land 2023-2024'!$D$28:$D$29</c:f>
              <c:numCache>
                <c:formatCode>#,##0</c:formatCode>
                <c:ptCount val="2"/>
                <c:pt idx="0">
                  <c:v>915.34</c:v>
                </c:pt>
                <c:pt idx="1">
                  <c:v>846.4</c:v>
                </c:pt>
              </c:numCache>
            </c:numRef>
          </c:val>
          <c:extLst>
            <c:ext xmlns:c16="http://schemas.microsoft.com/office/drawing/2014/chart" uri="{C3380CC4-5D6E-409C-BE32-E72D297353CC}">
              <c16:uniqueId val="{00000001-56E0-4AC0-9774-D071CD0A469C}"/>
            </c:ext>
          </c:extLst>
        </c:ser>
        <c:ser>
          <c:idx val="2"/>
          <c:order val="2"/>
          <c:tx>
            <c:strRef>
              <c:f>'Handel per land 2023-2024'!$E$19</c:f>
              <c:strCache>
                <c:ptCount val="1"/>
                <c:pt idx="0">
                  <c:v>Finland</c:v>
                </c:pt>
              </c:strCache>
            </c:strRef>
          </c:tx>
          <c:spPr>
            <a:pattFill prst="openDmnd">
              <a:fgClr>
                <a:schemeClr val="bg1"/>
              </a:fgClr>
              <a:bgClr>
                <a:srgbClr val="DC5034"/>
              </a:bgClr>
            </a:pattFill>
            <a:ln w="3175">
              <a:solidFill>
                <a:srgbClr val="DC5034"/>
              </a:solidFill>
            </a:ln>
            <a:effectLst/>
          </c:spPr>
          <c:invertIfNegative val="0"/>
          <c:cat>
            <c:strRef>
              <c:f>'Handel per land 2023-2024'!$A$28:$A$29</c:f>
              <c:strCache>
                <c:ptCount val="2"/>
                <c:pt idx="0">
                  <c:v>Totalt 2023</c:v>
                </c:pt>
                <c:pt idx="1">
                  <c:v>Totalt 2024</c:v>
                </c:pt>
              </c:strCache>
            </c:strRef>
          </c:cat>
          <c:val>
            <c:numRef>
              <c:f>'Handel per land 2023-2024'!$E$28:$E$29</c:f>
              <c:numCache>
                <c:formatCode>#,##0</c:formatCode>
                <c:ptCount val="2"/>
                <c:pt idx="0">
                  <c:v>1572.54</c:v>
                </c:pt>
                <c:pt idx="1">
                  <c:v>1767.54</c:v>
                </c:pt>
              </c:numCache>
            </c:numRef>
          </c:val>
          <c:extLst>
            <c:ext xmlns:c16="http://schemas.microsoft.com/office/drawing/2014/chart" uri="{C3380CC4-5D6E-409C-BE32-E72D297353CC}">
              <c16:uniqueId val="{00000002-56E0-4AC0-9774-D071CD0A469C}"/>
            </c:ext>
          </c:extLst>
        </c:ser>
        <c:ser>
          <c:idx val="3"/>
          <c:order val="3"/>
          <c:tx>
            <c:strRef>
              <c:f>'Handel per land 2023-2024'!$F$19</c:f>
              <c:strCache>
                <c:ptCount val="1"/>
                <c:pt idx="0">
                  <c:v>Sydkorea</c:v>
                </c:pt>
              </c:strCache>
            </c:strRef>
          </c:tx>
          <c:spPr>
            <a:pattFill prst="ltHorz">
              <a:fgClr>
                <a:schemeClr val="bg1"/>
              </a:fgClr>
              <a:bgClr>
                <a:srgbClr val="00B299"/>
              </a:bgClr>
            </a:pattFill>
            <a:ln w="3175">
              <a:solidFill>
                <a:srgbClr val="00B299"/>
              </a:solidFill>
            </a:ln>
            <a:effectLst/>
          </c:spPr>
          <c:invertIfNegative val="0"/>
          <c:cat>
            <c:strRef>
              <c:f>'Handel per land 2023-2024'!$A$28:$A$29</c:f>
              <c:strCache>
                <c:ptCount val="2"/>
                <c:pt idx="0">
                  <c:v>Totalt 2023</c:v>
                </c:pt>
                <c:pt idx="1">
                  <c:v>Totalt 2024</c:v>
                </c:pt>
              </c:strCache>
            </c:strRef>
          </c:cat>
          <c:val>
            <c:numRef>
              <c:f>'Handel per land 2023-2024'!$F$28:$F$29</c:f>
              <c:numCache>
                <c:formatCode>#,##0</c:formatCode>
                <c:ptCount val="2"/>
                <c:pt idx="0">
                  <c:v>1102</c:v>
                </c:pt>
                <c:pt idx="1">
                  <c:v>55</c:v>
                </c:pt>
              </c:numCache>
            </c:numRef>
          </c:val>
          <c:extLst>
            <c:ext xmlns:c16="http://schemas.microsoft.com/office/drawing/2014/chart" uri="{C3380CC4-5D6E-409C-BE32-E72D297353CC}">
              <c16:uniqueId val="{00000003-56E0-4AC0-9774-D071CD0A469C}"/>
            </c:ext>
          </c:extLst>
        </c:ser>
        <c:ser>
          <c:idx val="4"/>
          <c:order val="4"/>
          <c:tx>
            <c:strRef>
              <c:f>'Handel per land 2023-2024'!$G$19</c:f>
              <c:strCache>
                <c:ptCount val="1"/>
                <c:pt idx="0">
                  <c:v>Övriga</c:v>
                </c:pt>
              </c:strCache>
            </c:strRef>
          </c:tx>
          <c:spPr>
            <a:pattFill prst="ltUpDiag">
              <a:fgClr>
                <a:schemeClr val="bg1"/>
              </a:fgClr>
              <a:bgClr>
                <a:srgbClr val="668013"/>
              </a:bgClr>
            </a:pattFill>
            <a:ln w="3175">
              <a:solidFill>
                <a:srgbClr val="668013"/>
              </a:solidFill>
            </a:ln>
            <a:effectLst/>
          </c:spPr>
          <c:invertIfNegative val="0"/>
          <c:cat>
            <c:strRef>
              <c:f>'Handel per land 2023-2024'!$A$28:$A$29</c:f>
              <c:strCache>
                <c:ptCount val="2"/>
                <c:pt idx="0">
                  <c:v>Totalt 2023</c:v>
                </c:pt>
                <c:pt idx="1">
                  <c:v>Totalt 2024</c:v>
                </c:pt>
              </c:strCache>
            </c:strRef>
          </c:cat>
          <c:val>
            <c:numRef>
              <c:f>'Handel per land 2023-2024'!$G$28:$G$29</c:f>
              <c:numCache>
                <c:formatCode>#,##0</c:formatCode>
                <c:ptCount val="2"/>
                <c:pt idx="0">
                  <c:v>10627.120000000003</c:v>
                </c:pt>
                <c:pt idx="1">
                  <c:v>8809.7400000000052</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4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7.4344542478666148E-2"/>
              <c:y val="0.2119308163402651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matfågel</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2020-2024'!$A$17</c:f>
              <c:strCache>
                <c:ptCount val="1"/>
                <c:pt idx="0">
                  <c:v>Matfågel med ben</c:v>
                </c:pt>
              </c:strCache>
            </c:strRef>
          </c:tx>
          <c:spPr>
            <a:solidFill>
              <a:srgbClr val="7DA117"/>
            </a:solidFill>
            <a:ln w="3175">
              <a:solidFill>
                <a:srgbClr val="7DA117"/>
              </a:solidFill>
            </a:ln>
            <a:effectLst/>
          </c:spPr>
          <c:invertIfNegative val="0"/>
          <c:cat>
            <c:strRef>
              <c:f>'Handel per kategori 2020-2024'!$B$16:$F$16</c:f>
              <c:strCache>
                <c:ptCount val="5"/>
                <c:pt idx="0">
                  <c:v>2020</c:v>
                </c:pt>
                <c:pt idx="1">
                  <c:v>2021</c:v>
                </c:pt>
                <c:pt idx="2">
                  <c:v>2022</c:v>
                </c:pt>
                <c:pt idx="3">
                  <c:v>2023</c:v>
                </c:pt>
                <c:pt idx="4">
                  <c:v>2024</c:v>
                </c:pt>
              </c:strCache>
            </c:strRef>
          </c:cat>
          <c:val>
            <c:numRef>
              <c:f>'Handel per kategori 2020-2024'!$B$17:$F$17</c:f>
              <c:numCache>
                <c:formatCode>#,##0</c:formatCode>
                <c:ptCount val="5"/>
                <c:pt idx="0">
                  <c:v>45324</c:v>
                </c:pt>
                <c:pt idx="1">
                  <c:v>47622</c:v>
                </c:pt>
                <c:pt idx="2">
                  <c:v>52488</c:v>
                </c:pt>
                <c:pt idx="3">
                  <c:v>52832</c:v>
                </c:pt>
                <c:pt idx="4">
                  <c:v>51826</c:v>
                </c:pt>
              </c:numCache>
            </c:numRef>
          </c:val>
          <c:extLst>
            <c:ext xmlns:c16="http://schemas.microsoft.com/office/drawing/2014/chart" uri="{C3380CC4-5D6E-409C-BE32-E72D297353CC}">
              <c16:uniqueId val="{00000000-56E0-4AC0-9774-D071CD0A469C}"/>
            </c:ext>
          </c:extLst>
        </c:ser>
        <c:ser>
          <c:idx val="1"/>
          <c:order val="1"/>
          <c:tx>
            <c:strRef>
              <c:f>'Handel per kategori 2020-2024'!$A$18</c:f>
              <c:strCache>
                <c:ptCount val="1"/>
                <c:pt idx="0">
                  <c:v>Benfri matfågel</c:v>
                </c:pt>
              </c:strCache>
            </c:strRef>
          </c:tx>
          <c:spPr>
            <a:pattFill prst="trellis">
              <a:fgClr>
                <a:srgbClr val="179EDB"/>
              </a:fgClr>
              <a:bgClr>
                <a:schemeClr val="bg1"/>
              </a:bgClr>
            </a:pattFill>
            <a:ln w="3175">
              <a:solidFill>
                <a:srgbClr val="179EDB"/>
              </a:solidFill>
            </a:ln>
            <a:effectLst/>
          </c:spPr>
          <c:invertIfNegative val="0"/>
          <c:cat>
            <c:strRef>
              <c:f>'Handel per kategori 2020-2024'!$B$16:$F$16</c:f>
              <c:strCache>
                <c:ptCount val="5"/>
                <c:pt idx="0">
                  <c:v>2020</c:v>
                </c:pt>
                <c:pt idx="1">
                  <c:v>2021</c:v>
                </c:pt>
                <c:pt idx="2">
                  <c:v>2022</c:v>
                </c:pt>
                <c:pt idx="3">
                  <c:v>2023</c:v>
                </c:pt>
                <c:pt idx="4">
                  <c:v>2024</c:v>
                </c:pt>
              </c:strCache>
            </c:strRef>
          </c:cat>
          <c:val>
            <c:numRef>
              <c:f>'Handel per kategori 2020-2024'!$B$18:$F$18</c:f>
              <c:numCache>
                <c:formatCode>#,##0</c:formatCode>
                <c:ptCount val="5"/>
                <c:pt idx="0">
                  <c:v>38881.75</c:v>
                </c:pt>
                <c:pt idx="1">
                  <c:v>44845.599999999999</c:v>
                </c:pt>
                <c:pt idx="2">
                  <c:v>49872.75</c:v>
                </c:pt>
                <c:pt idx="3">
                  <c:v>54179</c:v>
                </c:pt>
                <c:pt idx="4">
                  <c:v>51727</c:v>
                </c:pt>
              </c:numCache>
            </c:numRef>
          </c:val>
          <c:extLst>
            <c:ext xmlns:c16="http://schemas.microsoft.com/office/drawing/2014/chart" uri="{C3380CC4-5D6E-409C-BE32-E72D297353CC}">
              <c16:uniqueId val="{00000001-56E0-4AC0-9774-D071CD0A469C}"/>
            </c:ext>
          </c:extLst>
        </c:ser>
        <c:ser>
          <c:idx val="2"/>
          <c:order val="2"/>
          <c:tx>
            <c:strRef>
              <c:f>'Handel per kategori 2020-2024'!$A$19</c:f>
              <c:strCache>
                <c:ptCount val="1"/>
                <c:pt idx="0">
                  <c:v>Beredd matfågel</c:v>
                </c:pt>
              </c:strCache>
            </c:strRef>
          </c:tx>
          <c:spPr>
            <a:pattFill prst="openDmnd">
              <a:fgClr>
                <a:schemeClr val="bg1"/>
              </a:fgClr>
              <a:bgClr>
                <a:srgbClr val="ED1C24"/>
              </a:bgClr>
            </a:pattFill>
            <a:ln w="3175">
              <a:solidFill>
                <a:srgbClr val="ED1C24"/>
              </a:solidFill>
            </a:ln>
            <a:effectLst/>
          </c:spPr>
          <c:invertIfNegative val="0"/>
          <c:cat>
            <c:strRef>
              <c:f>'Handel per kategori 2020-2024'!$B$16:$F$16</c:f>
              <c:strCache>
                <c:ptCount val="5"/>
                <c:pt idx="0">
                  <c:v>2020</c:v>
                </c:pt>
                <c:pt idx="1">
                  <c:v>2021</c:v>
                </c:pt>
                <c:pt idx="2">
                  <c:v>2022</c:v>
                </c:pt>
                <c:pt idx="3">
                  <c:v>2023</c:v>
                </c:pt>
                <c:pt idx="4">
                  <c:v>2024</c:v>
                </c:pt>
              </c:strCache>
            </c:strRef>
          </c:cat>
          <c:val>
            <c:numRef>
              <c:f>'Handel per kategori 2020-2024'!$B$19:$F$19</c:f>
              <c:numCache>
                <c:formatCode>#,##0</c:formatCode>
                <c:ptCount val="5"/>
                <c:pt idx="0">
                  <c:v>3255.75</c:v>
                </c:pt>
                <c:pt idx="1">
                  <c:v>4225.8899999999994</c:v>
                </c:pt>
                <c:pt idx="2">
                  <c:v>5709.57</c:v>
                </c:pt>
                <c:pt idx="3">
                  <c:v>5972.34</c:v>
                </c:pt>
                <c:pt idx="4">
                  <c:v>7501</c:v>
                </c:pt>
              </c:numCache>
            </c:numRef>
          </c:val>
          <c:extLst>
            <c:ext xmlns:c16="http://schemas.microsoft.com/office/drawing/2014/chart" uri="{C3380CC4-5D6E-409C-BE32-E72D297353CC}">
              <c16:uniqueId val="{00000002-56E0-4AC0-9774-D071CD0A469C}"/>
            </c:ext>
          </c:extLst>
        </c:ser>
        <c:dLbls>
          <c:showLegendKey val="0"/>
          <c:showVal val="0"/>
          <c:showCatName val="0"/>
          <c:showSerName val="0"/>
          <c:showPercent val="0"/>
          <c:showBubbleSize val="0"/>
        </c:dLbls>
        <c:gapWidth val="95"/>
        <c:overlap val="100"/>
        <c:axId val="800228943"/>
        <c:axId val="832394911"/>
        <c:extLst>
          <c:ext xmlns:c15="http://schemas.microsoft.com/office/drawing/2012/chart" uri="{02D57815-91ED-43cb-92C2-25804820EDAC}">
            <c15:filteredBarSeries>
              <c15:ser>
                <c:idx val="3"/>
                <c:order val="3"/>
                <c:tx>
                  <c:strRef>
                    <c:extLst>
                      <c:ext uri="{02D57815-91ED-43cb-92C2-25804820EDAC}">
                        <c15:formulaRef>
                          <c15:sqref>'Handel per kategori 2019-2023'!#REF!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'Handel per kategori 2020-2024'!$B$16:$F$16</c15:sqref>
                        </c15:formulaRef>
                      </c:ext>
                    </c:extLst>
                    <c:strCache>
                      <c:ptCount val="5"/>
                      <c:pt idx="0">
                        <c:v>2020</c:v>
                      </c:pt>
                      <c:pt idx="1">
                        <c:v>2021</c:v>
                      </c:pt>
                      <c:pt idx="2">
                        <c:v>2022</c:v>
                      </c:pt>
                      <c:pt idx="3">
                        <c:v>2023</c:v>
                      </c:pt>
                      <c:pt idx="4">
                        <c:v>2024</c:v>
                      </c:pt>
                    </c:strCache>
                  </c:strRef>
                </c:cat>
                <c:val>
                  <c:numRef>
                    <c:extLst>
                      <c:ext uri="{02D57815-91ED-43cb-92C2-25804820EDAC}">
                        <c15:formulaRef>
                          <c15:sqref>'Handel per kategori 2019-2023'!#REF!</c15:sqref>
                        </c15:formulaRef>
                      </c:ext>
                    </c:extLst>
                    <c:numCache>
                      <c:formatCode>General</c:formatCode>
                      <c:ptCount val="1"/>
                      <c:pt idx="0">
                        <c:v>1</c:v>
                      </c:pt>
                    </c:numCache>
                  </c:numRef>
                </c:val>
                <c:extLst>
                  <c:ext xmlns:c16="http://schemas.microsoft.com/office/drawing/2014/chart" uri="{C3380CC4-5D6E-409C-BE32-E72D297353CC}">
                    <c16:uniqueId val="{00000000-C97C-4D23-97CC-2A06CC2C8E36}"/>
                  </c:ext>
                </c:extLst>
              </c15:ser>
            </c15:filteredBarSeries>
          </c:ext>
        </c:extLst>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2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9.1646778042959426E-2"/>
              <c:y val="0.3145349968976112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matfågel</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2020-2024'!$A$26</c:f>
              <c:strCache>
                <c:ptCount val="1"/>
                <c:pt idx="0">
                  <c:v>Matfågel med ben</c:v>
                </c:pt>
              </c:strCache>
            </c:strRef>
          </c:tx>
          <c:spPr>
            <a:solidFill>
              <a:srgbClr val="0083BE"/>
            </a:solidFill>
            <a:ln w="3175">
              <a:solidFill>
                <a:srgbClr val="7DA117"/>
              </a:solidFill>
            </a:ln>
            <a:effectLst/>
          </c:spPr>
          <c:invertIfNegative val="0"/>
          <c:cat>
            <c:strRef>
              <c:f>'Handel per kategori 2020-2024'!$B$16:$F$16</c:f>
              <c:strCache>
                <c:ptCount val="5"/>
                <c:pt idx="0">
                  <c:v>2020</c:v>
                </c:pt>
                <c:pt idx="1">
                  <c:v>2021</c:v>
                </c:pt>
                <c:pt idx="2">
                  <c:v>2022</c:v>
                </c:pt>
                <c:pt idx="3">
                  <c:v>2023</c:v>
                </c:pt>
                <c:pt idx="4">
                  <c:v>2024</c:v>
                </c:pt>
              </c:strCache>
            </c:strRef>
          </c:cat>
          <c:val>
            <c:numRef>
              <c:f>'Handel per kategori 2020-2024'!$B$26:$F$26</c:f>
              <c:numCache>
                <c:formatCode>#,##0</c:formatCode>
                <c:ptCount val="5"/>
                <c:pt idx="0">
                  <c:v>28887</c:v>
                </c:pt>
                <c:pt idx="1">
                  <c:v>31318</c:v>
                </c:pt>
                <c:pt idx="2">
                  <c:v>31741</c:v>
                </c:pt>
                <c:pt idx="3">
                  <c:v>35328</c:v>
                </c:pt>
                <c:pt idx="4">
                  <c:v>35107</c:v>
                </c:pt>
              </c:numCache>
            </c:numRef>
          </c:val>
          <c:extLst>
            <c:ext xmlns:c16="http://schemas.microsoft.com/office/drawing/2014/chart" uri="{C3380CC4-5D6E-409C-BE32-E72D297353CC}">
              <c16:uniqueId val="{00000000-56E0-4AC0-9774-D071CD0A469C}"/>
            </c:ext>
          </c:extLst>
        </c:ser>
        <c:ser>
          <c:idx val="1"/>
          <c:order val="1"/>
          <c:tx>
            <c:strRef>
              <c:f>'Handel per kategori 2020-2024'!$A$27</c:f>
              <c:strCache>
                <c:ptCount val="1"/>
                <c:pt idx="0">
                  <c:v>Benfri matfågel</c:v>
                </c:pt>
              </c:strCache>
            </c:strRef>
          </c:tx>
          <c:spPr>
            <a:pattFill prst="trellis">
              <a:fgClr>
                <a:srgbClr val="004165"/>
              </a:fgClr>
              <a:bgClr>
                <a:schemeClr val="bg1"/>
              </a:bgClr>
            </a:pattFill>
            <a:ln w="3175">
              <a:solidFill>
                <a:srgbClr val="004165"/>
              </a:solidFill>
            </a:ln>
            <a:effectLst/>
          </c:spPr>
          <c:invertIfNegative val="0"/>
          <c:cat>
            <c:strRef>
              <c:f>'Handel per kategori 2020-2024'!$B$16:$F$16</c:f>
              <c:strCache>
                <c:ptCount val="5"/>
                <c:pt idx="0">
                  <c:v>2020</c:v>
                </c:pt>
                <c:pt idx="1">
                  <c:v>2021</c:v>
                </c:pt>
                <c:pt idx="2">
                  <c:v>2022</c:v>
                </c:pt>
                <c:pt idx="3">
                  <c:v>2023</c:v>
                </c:pt>
                <c:pt idx="4">
                  <c:v>2024</c:v>
                </c:pt>
              </c:strCache>
            </c:strRef>
          </c:cat>
          <c:val>
            <c:numRef>
              <c:f>'Handel per kategori 2020-2024'!$B$27:$F$27</c:f>
              <c:numCache>
                <c:formatCode>#,##0</c:formatCode>
                <c:ptCount val="5"/>
                <c:pt idx="0">
                  <c:v>2917.4</c:v>
                </c:pt>
                <c:pt idx="1">
                  <c:v>3068.2</c:v>
                </c:pt>
                <c:pt idx="2">
                  <c:v>8301.25</c:v>
                </c:pt>
                <c:pt idx="3">
                  <c:v>3437</c:v>
                </c:pt>
                <c:pt idx="4">
                  <c:v>1388</c:v>
                </c:pt>
              </c:numCache>
            </c:numRef>
          </c:val>
          <c:extLst>
            <c:ext xmlns:c16="http://schemas.microsoft.com/office/drawing/2014/chart" uri="{C3380CC4-5D6E-409C-BE32-E72D297353CC}">
              <c16:uniqueId val="{00000001-56E0-4AC0-9774-D071CD0A469C}"/>
            </c:ext>
          </c:extLst>
        </c:ser>
        <c:ser>
          <c:idx val="2"/>
          <c:order val="2"/>
          <c:tx>
            <c:strRef>
              <c:f>'Handel per kategori 2020-2024'!$A$28</c:f>
              <c:strCache>
                <c:ptCount val="1"/>
                <c:pt idx="0">
                  <c:v>Beredd matfågel</c:v>
                </c:pt>
              </c:strCache>
            </c:strRef>
          </c:tx>
          <c:spPr>
            <a:pattFill prst="openDmnd">
              <a:fgClr>
                <a:schemeClr val="bg1"/>
              </a:fgClr>
              <a:bgClr>
                <a:srgbClr val="DC5034"/>
              </a:bgClr>
            </a:pattFill>
            <a:ln w="3175">
              <a:solidFill>
                <a:srgbClr val="DC5034"/>
              </a:solidFill>
            </a:ln>
            <a:effectLst/>
          </c:spPr>
          <c:invertIfNegative val="0"/>
          <c:cat>
            <c:strRef>
              <c:f>'Handel per kategori 2020-2024'!$B$16:$F$16</c:f>
              <c:strCache>
                <c:ptCount val="5"/>
                <c:pt idx="0">
                  <c:v>2020</c:v>
                </c:pt>
                <c:pt idx="1">
                  <c:v>2021</c:v>
                </c:pt>
                <c:pt idx="2">
                  <c:v>2022</c:v>
                </c:pt>
                <c:pt idx="3">
                  <c:v>2023</c:v>
                </c:pt>
                <c:pt idx="4">
                  <c:v>2024</c:v>
                </c:pt>
              </c:strCache>
            </c:strRef>
          </c:cat>
          <c:val>
            <c:numRef>
              <c:f>'Handel per kategori 2020-2024'!$B$28:$F$28</c:f>
              <c:numCache>
                <c:formatCode>#,##0</c:formatCode>
                <c:ptCount val="5"/>
                <c:pt idx="0">
                  <c:v>2469.9900000000002</c:v>
                </c:pt>
                <c:pt idx="1">
                  <c:v>4166.22</c:v>
                </c:pt>
                <c:pt idx="2">
                  <c:v>3273.33</c:v>
                </c:pt>
                <c:pt idx="3">
                  <c:v>2821.26</c:v>
                </c:pt>
                <c:pt idx="4">
                  <c:v>2044</c:v>
                </c:pt>
              </c:numCache>
            </c:numRef>
          </c:val>
          <c:extLst>
            <c:ext xmlns:c16="http://schemas.microsoft.com/office/drawing/2014/chart" uri="{C3380CC4-5D6E-409C-BE32-E72D297353CC}">
              <c16:uniqueId val="{00000002-56E0-4AC0-9774-D071CD0A469C}"/>
            </c:ext>
          </c:extLst>
        </c:ser>
        <c:dLbls>
          <c:showLegendKey val="0"/>
          <c:showVal val="0"/>
          <c:showCatName val="0"/>
          <c:showSerName val="0"/>
          <c:showPercent val="0"/>
          <c:showBubbleSize val="0"/>
        </c:dLbls>
        <c:gapWidth val="95"/>
        <c:overlap val="100"/>
        <c:axId val="800228943"/>
        <c:axId val="832394911"/>
        <c:extLst>
          <c:ext xmlns:c15="http://schemas.microsoft.com/office/drawing/2012/chart" uri="{02D57815-91ED-43cb-92C2-25804820EDAC}">
            <c15:filteredBarSeries>
              <c15:ser>
                <c:idx val="3"/>
                <c:order val="3"/>
                <c:tx>
                  <c:strRef>
                    <c:extLst>
                      <c:ext uri="{02D57815-91ED-43cb-92C2-25804820EDAC}">
                        <c15:formulaRef>
                          <c15:sqref>'Handel per kategori 2019-2023'!#REF!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'Handel per kategori 2020-2024'!$B$16:$F$16</c15:sqref>
                        </c15:formulaRef>
                      </c:ext>
                    </c:extLst>
                    <c:strCache>
                      <c:ptCount val="5"/>
                      <c:pt idx="0">
                        <c:v>2020</c:v>
                      </c:pt>
                      <c:pt idx="1">
                        <c:v>2021</c:v>
                      </c:pt>
                      <c:pt idx="2">
                        <c:v>2022</c:v>
                      </c:pt>
                      <c:pt idx="3">
                        <c:v>2023</c:v>
                      </c:pt>
                      <c:pt idx="4">
                        <c:v>2024</c:v>
                      </c:pt>
                    </c:strCache>
                  </c:strRef>
                </c:cat>
                <c:val>
                  <c:numRef>
                    <c:extLst>
                      <c:ext uri="{02D57815-91ED-43cb-92C2-25804820EDAC}">
                        <c15:formulaRef>
                          <c15:sqref>'Handel per kategori 2019-2023'!#REF!</c15:sqref>
                        </c15:formulaRef>
                      </c:ext>
                    </c:extLst>
                    <c:numCache>
                      <c:formatCode>General</c:formatCode>
                      <c:ptCount val="1"/>
                      <c:pt idx="0">
                        <c:v>1</c:v>
                      </c:pt>
                    </c:numCache>
                  </c:numRef>
                </c:val>
                <c:extLst>
                  <c:ext xmlns:c16="http://schemas.microsoft.com/office/drawing/2014/chart" uri="{C3380CC4-5D6E-409C-BE32-E72D297353CC}">
                    <c16:uniqueId val="{00000000-8A99-4EFE-8B51-17CB0AC42A52}"/>
                  </c:ext>
                </c:extLst>
              </c15:ser>
            </c15:filteredBarSeries>
          </c:ext>
        </c:extLst>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0.10692124105011933"/>
              <c:y val="0.3264966315849568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196849</xdr:colOff>
      <xdr:row>49</xdr:row>
      <xdr:rowOff>31750</xdr:rowOff>
    </xdr:from>
    <xdr:to>
      <xdr:col>9</xdr:col>
      <xdr:colOff>552450</xdr:colOff>
      <xdr:row>82</xdr:row>
      <xdr:rowOff>120650</xdr:rowOff>
    </xdr:to>
    <xdr:graphicFrame macro="">
      <xdr:nvGraphicFramePr>
        <xdr:cNvPr id="2" name="Diagram 1" descr="Svensk marknadsbalans matfågel&#10;&#10;Figuren visar utvecklingen av produktion, konsumtion, import, export och svensk försörjningsgrad för matfågel från 1995">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520700</xdr:colOff>
      <xdr:row>0</xdr:row>
      <xdr:rowOff>82550</xdr:rowOff>
    </xdr:from>
    <xdr:to>
      <xdr:col>16</xdr:col>
      <xdr:colOff>349250</xdr:colOff>
      <xdr:row>20</xdr:row>
      <xdr:rowOff>152400</xdr:rowOff>
    </xdr:to>
    <xdr:graphicFrame macro="">
      <xdr:nvGraphicFramePr>
        <xdr:cNvPr id="4" name="Diagram 3" descr="Figuren visar importen av griskött per land de två senaste åren">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609600</xdr:colOff>
      <xdr:row>21</xdr:row>
      <xdr:rowOff>152400</xdr:rowOff>
    </xdr:from>
    <xdr:to>
      <xdr:col>16</xdr:col>
      <xdr:colOff>200025</xdr:colOff>
      <xdr:row>41</xdr:row>
      <xdr:rowOff>76200</xdr:rowOff>
    </xdr:to>
    <xdr:graphicFrame macro="">
      <xdr:nvGraphicFramePr>
        <xdr:cNvPr id="5" name="Diagram 4" descr="Figuren visar exporten av griskött per land de två senaste åren">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365124</xdr:colOff>
      <xdr:row>0</xdr:row>
      <xdr:rowOff>4762</xdr:rowOff>
    </xdr:from>
    <xdr:to>
      <xdr:col>16</xdr:col>
      <xdr:colOff>482600</xdr:colOff>
      <xdr:row>21</xdr:row>
      <xdr:rowOff>66675</xdr:rowOff>
    </xdr:to>
    <xdr:graphicFrame macro="">
      <xdr:nvGraphicFramePr>
        <xdr:cNvPr id="2" name="Diagram 1" descr="Figuren visar importen av matfågel per kategori de senaste fem åren">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327025</xdr:colOff>
      <xdr:row>22</xdr:row>
      <xdr:rowOff>44451</xdr:rowOff>
    </xdr:from>
    <xdr:to>
      <xdr:col>16</xdr:col>
      <xdr:colOff>374650</xdr:colOff>
      <xdr:row>44</xdr:row>
      <xdr:rowOff>57151</xdr:rowOff>
    </xdr:to>
    <xdr:graphicFrame macro="">
      <xdr:nvGraphicFramePr>
        <xdr:cNvPr id="3" name="Diagram 2" descr="Figuren visar exporten av matfågel per kategori de senaste fem åren">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elårsbalans" displayName="Helårsbalans" ref="A12:H47" totalsRowShown="0" headerRowDxfId="186" dataDxfId="185" tableBorderDxfId="184">
  <autoFilter ref="A12:H47" xr:uid="{00000000-0009-0000-0100-000001000000}"/>
  <tableColumns count="8">
    <tableColumn id="1" xr3:uid="{00000000-0010-0000-0000-000001000000}" name="År" dataDxfId="183"/>
    <tableColumn id="2" xr3:uid="{00000000-0010-0000-0000-000002000000}" name="Produktion" dataDxfId="182"/>
    <tableColumn id="3" xr3:uid="{00000000-0010-0000-0000-000003000000}" name="Import" dataDxfId="181"/>
    <tableColumn id="4" xr3:uid="{00000000-0010-0000-0000-000004000000}" name="Export" dataDxfId="180"/>
    <tableColumn id="5" xr3:uid="{00000000-0010-0000-0000-000005000000}" name="Totalkonsumtion" dataDxfId="179"/>
    <tableColumn id="6" xr3:uid="{00000000-0010-0000-0000-000006000000}" name="Svensk försörjningsgrad" dataDxfId="178"/>
    <tableColumn id="7" xr3:uid="{00000000-0010-0000-0000-000007000000}" name="Totalkonsumtion kg/capita" dataDxfId="177"/>
    <tableColumn id="8" xr3:uid="{00000000-0010-0000-0000-000008000000}" name="Befolkning" dataDxfId="17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412F617-5E33-48E0-AAC2-278A544258A6}" name="Kvartalsbalans27" displayName="Kvartalsbalans27" ref="A5:H23" totalsRowShown="0" headerRowDxfId="175" dataDxfId="173" headerRowBorderDxfId="174" tableBorderDxfId="172">
  <autoFilter ref="A5:H23" xr:uid="{26B9776B-4D1A-4D21-AB3E-0C2D39A64C8F}"/>
  <tableColumns count="8">
    <tableColumn id="1" xr3:uid="{7157CE8F-091E-4DB6-BCEF-87BF56FC8D3F}" name="År" dataDxfId="171"/>
    <tableColumn id="2" xr3:uid="{B2A0C5C0-28A4-4B6C-90A2-345DA8B3FFE1}" name="Produktion" dataDxfId="170"/>
    <tableColumn id="3" xr3:uid="{E1AA6951-7F20-4002-98CB-63920DCF370E}" name="Import" dataDxfId="169"/>
    <tableColumn id="4" xr3:uid="{CDB831F4-F8C3-4735-AF18-560BC20C682F}" name="Export" dataDxfId="168"/>
    <tableColumn id="5" xr3:uid="{FCC4F0F4-11AB-42FF-BDA1-D900949635B7}" name="Totalkonsumtion" dataDxfId="167"/>
    <tableColumn id="6" xr3:uid="{D0410709-8515-4347-B9C9-31BD1AB8DC83}" name="Svensk försörjningsgrad" dataDxfId="166"/>
    <tableColumn id="7" xr3:uid="{3379783B-0509-4F0A-A1DB-00027D27780A}" name="Totalkonsumtion kg/capita" dataDxfId="165"/>
    <tableColumn id="8" xr3:uid="{58CC355A-FC8E-4920-83F8-69713D033974}" name="Befolkning" dataDxfId="16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Importperland" displayName="Importperland" ref="A3:G14" totalsRowShown="0" headerRowDxfId="163" dataDxfId="161" headerRowBorderDxfId="162" tableBorderDxfId="160">
  <autoFilter ref="A3:G14" xr:uid="{00000000-0009-0000-0100-000002000000}"/>
  <tableColumns count="7">
    <tableColumn id="1" xr3:uid="{00000000-0010-0000-0300-000001000000}" name="Produktkategori" dataDxfId="159"/>
    <tableColumn id="2" xr3:uid="{00000000-0010-0000-0300-000002000000}" name="Totalt" dataDxfId="158"/>
    <tableColumn id="3" xr3:uid="{00000000-0010-0000-0300-000003000000}" name="Danmark" dataDxfId="157"/>
    <tableColumn id="4" xr3:uid="{00000000-0010-0000-0300-000004000000}" name="Nederländerna" dataDxfId="156"/>
    <tableColumn id="5" xr3:uid="{00000000-0010-0000-0300-000005000000}" name="Polen" dataDxfId="155"/>
    <tableColumn id="6" xr3:uid="{00000000-0010-0000-0300-000006000000}" name="Tyskland" dataDxfId="154"/>
    <tableColumn id="8" xr3:uid="{00000000-0010-0000-0300-000008000000}" name="Övriga" dataDxfId="15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Exportperland" displayName="Exportperland" ref="A19:G30" totalsRowShown="0" headerRowDxfId="152" dataDxfId="150" headerRowBorderDxfId="151" tableBorderDxfId="149">
  <autoFilter ref="A19:G30" xr:uid="{00000000-0009-0000-0100-000003000000}"/>
  <tableColumns count="7">
    <tableColumn id="1" xr3:uid="{00000000-0010-0000-0400-000001000000}" name="Produktkategori" dataDxfId="148"/>
    <tableColumn id="2" xr3:uid="{00000000-0010-0000-0400-000002000000}" name="Totalt" dataDxfId="147"/>
    <tableColumn id="3" xr3:uid="{00000000-0010-0000-0400-000003000000}" name="Danmark" dataDxfId="146"/>
    <tableColumn id="4" xr3:uid="{00000000-0010-0000-0400-000004000000}" name="Tyskland" dataDxfId="145"/>
    <tableColumn id="5" xr3:uid="{00000000-0010-0000-0400-000005000000}" name="Finland" dataDxfId="144"/>
    <tableColumn id="6" xr3:uid="{00000000-0010-0000-0400-000006000000}" name="Sydkorea" dataDxfId="143"/>
    <tableColumn id="8" xr3:uid="{00000000-0010-0000-0400-000008000000}" name="Övriga" dataDxfId="14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Importperkategori" displayName="Importperkategori" ref="A16:F20" totalsRowShown="0" headerRowDxfId="141" dataDxfId="140">
  <autoFilter ref="A16:F20" xr:uid="{00000000-0009-0000-0100-000004000000}"/>
  <tableColumns count="6">
    <tableColumn id="1" xr3:uid="{00000000-0010-0000-0500-000001000000}" name="Import, ton slaktad vikt" dataDxfId="139"/>
    <tableColumn id="3" xr3:uid="{00000000-0010-0000-0500-000003000000}" name="2020" dataDxfId="138"/>
    <tableColumn id="4" xr3:uid="{00000000-0010-0000-0500-000004000000}" name="2021" dataDxfId="137"/>
    <tableColumn id="5" xr3:uid="{00000000-0010-0000-0500-000005000000}" name="2022" dataDxfId="136"/>
    <tableColumn id="6" xr3:uid="{00000000-0010-0000-0500-000006000000}" name="2023" dataDxfId="135"/>
    <tableColumn id="7" xr3:uid="{4661C16A-9C88-4160-AB17-67F170E71293}" name="2024" dataDxfId="13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Exportperkategori" displayName="Exportperkategori" ref="A25:F29" totalsRowShown="0" headerRowDxfId="133" dataDxfId="132">
  <autoFilter ref="A25:F29" xr:uid="{00000000-0009-0000-0100-000005000000}"/>
  <tableColumns count="6">
    <tableColumn id="1" xr3:uid="{00000000-0010-0000-0600-000001000000}" name="Export, ton slaktad vikt" dataDxfId="131"/>
    <tableColumn id="3" xr3:uid="{00000000-0010-0000-0600-000003000000}" name="2020" dataDxfId="130"/>
    <tableColumn id="4" xr3:uid="{00000000-0010-0000-0600-000004000000}" name="2021" dataDxfId="129"/>
    <tableColumn id="5" xr3:uid="{00000000-0010-0000-0600-000005000000}" name="2022" dataDxfId="128"/>
    <tableColumn id="6" xr3:uid="{00000000-0010-0000-0600-000006000000}" name="2023" dataDxfId="127"/>
    <tableColumn id="7" xr3:uid="{E9F162D1-573A-411C-A145-1F2E7DADC783}" name="2024" dataDxfId="12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CE69CF1-F5C8-464A-8F30-88F8528B5D64}" name="Tabell7" displayName="Tabell7" ref="A4:BX30" totalsRowShown="0" headerRowDxfId="125" dataDxfId="124">
  <autoFilter ref="A4:BX30" xr:uid="{BF2C058A-24C6-465C-A8F9-A07CEE0BAAA4}"/>
  <tableColumns count="76">
    <tableColumn id="1" xr3:uid="{3EAC2EEF-7326-4FEB-B47B-DC4DFCB369DD}" name="Land" dataDxfId="123"/>
    <tableColumn id="2" xr3:uid="{DB3B9D49-22C3-480D-8BED-225341DB3A06}" name="02071110" dataDxfId="122"/>
    <tableColumn id="3" xr3:uid="{29A9AF87-9615-4835-B378-E6BF14E95D68}" name="02071130" dataDxfId="121"/>
    <tableColumn id="4" xr3:uid="{4AC1357B-25C4-4BB7-8995-7E6BF0994495}" name="02071190" dataDxfId="120"/>
    <tableColumn id="5" xr3:uid="{A02549C2-90BF-4C20-8994-653B21DD0BC2}" name="02071210" dataDxfId="119"/>
    <tableColumn id="6" xr3:uid="{0ADCFAAD-8B48-49FA-A91A-6DBA20F75338}" name="02071290" dataDxfId="118"/>
    <tableColumn id="7" xr3:uid="{8E793C7C-C066-40C8-8A2C-3015B225E3E8}" name="02071310" dataDxfId="117"/>
    <tableColumn id="8" xr3:uid="{11DCE5B4-3AC4-4E35-9B03-FF634A7CBAE1}" name="02071320" dataDxfId="116"/>
    <tableColumn id="9" xr3:uid="{D4E73490-1A27-4A87-9B14-E38929DAFE50}" name="02071330" dataDxfId="115"/>
    <tableColumn id="10" xr3:uid="{34C398A8-D4CC-4439-85FB-0FD9DF3FC117}" name="02071350" dataDxfId="114"/>
    <tableColumn id="11" xr3:uid="{3E208337-36F5-474C-8FD2-5A4110277604}" name="02071360" dataDxfId="113"/>
    <tableColumn id="12" xr3:uid="{6D5082C9-EC1A-4600-B227-00E9A4DDC9A2}" name="02071370" dataDxfId="112"/>
    <tableColumn id="13" xr3:uid="{8F4BFEBD-3630-4ED2-9A7D-B5A9BDBA3E05}" name="02071399" dataDxfId="111"/>
    <tableColumn id="14" xr3:uid="{25609DA1-8E6E-45A8-9FFF-6937CD27AEA0}" name="02071410" dataDxfId="110"/>
    <tableColumn id="15" xr3:uid="{4B4BF07B-1835-4716-8248-A04C315D77AC}" name="02071420" dataDxfId="109"/>
    <tableColumn id="16" xr3:uid="{DDC4DBFD-636B-42F8-8796-1B458C9064CB}" name="02071430" dataDxfId="108"/>
    <tableColumn id="17" xr3:uid="{D8816F9F-EC99-4ADA-8CDE-AEF860776E30}" name="02071450" dataDxfId="107"/>
    <tableColumn id="18" xr3:uid="{177686EC-9B47-4166-B8DF-B620DFDAE763}" name="02071460" dataDxfId="106"/>
    <tableColumn id="19" xr3:uid="{A9077B4C-4543-4467-AB43-ADFAF4B5EB3D}" name="02071470" dataDxfId="105"/>
    <tableColumn id="20" xr3:uid="{7DA65955-F84B-4EF6-B9E8-A1CEB5848FFE}" name="02071491" dataDxfId="104"/>
    <tableColumn id="21" xr3:uid="{A0A17ECF-2950-474E-8BCB-97054847590A}" name="02071499" dataDxfId="103"/>
    <tableColumn id="22" xr3:uid="{03174467-C3BB-401E-BB75-A72CB37178E0}" name="02072410" dataDxfId="102"/>
    <tableColumn id="23" xr3:uid="{7641740A-EA7B-4CEC-8C67-BF15B2362272}" name="02072510" dataDxfId="101"/>
    <tableColumn id="24" xr3:uid="{3E70FB2C-AE90-4AFF-8834-5C014E4E2C27}" name="02072590" dataDxfId="100"/>
    <tableColumn id="25" xr3:uid="{7CC64E83-63ED-4C5A-89F8-0D9EEFAE6BB7}" name="02072610" dataDxfId="99"/>
    <tableColumn id="26" xr3:uid="{F812111C-9B06-4281-B877-E22303D988B8}" name="02072650" dataDxfId="98"/>
    <tableColumn id="27" xr3:uid="{B376830A-E83D-4BB1-8093-E4740C4748CA}" name="02072660" dataDxfId="97"/>
    <tableColumn id="28" xr3:uid="{3DA0F18C-0C13-4101-ABC0-AFD3B2A3A269}" name="02072670" dataDxfId="96"/>
    <tableColumn id="29" xr3:uid="{32540563-1E45-4805-BA90-4DF3DB642618}" name="02072680" dataDxfId="95"/>
    <tableColumn id="30" xr3:uid="{7D8791CC-7E40-44D9-A16F-C7F9F20DB278}" name="02072710" dataDxfId="94"/>
    <tableColumn id="31" xr3:uid="{06AA4EDB-7E57-4DA5-BA6D-A4207C7E484C}" name="02072730" dataDxfId="93"/>
    <tableColumn id="32" xr3:uid="{DA3596E1-3624-4A0F-83C8-2A442A671C01}" name="02072740" dataDxfId="92"/>
    <tableColumn id="33" xr3:uid="{80DE37EB-6DEC-4B8B-9B9B-596552569DA0}" name="02072760" dataDxfId="91"/>
    <tableColumn id="34" xr3:uid="{DEEAAA2C-3C09-4F33-8681-D924AE97FE17}" name="02072770" dataDxfId="90"/>
    <tableColumn id="35" xr3:uid="{2697BC2B-5CB9-45A7-9CCB-78CB8DAAFB36}" name="02072780" dataDxfId="89"/>
    <tableColumn id="36" xr3:uid="{D85EE2A7-093E-4E9D-A958-78F413DCFF45}" name="02072799" dataDxfId="88"/>
    <tableColumn id="37" xr3:uid="{1FEF64E7-14F7-42C3-822C-2F4686B008ED}" name="02074120" dataDxfId="87"/>
    <tableColumn id="38" xr3:uid="{BD5B6E9A-24A2-4962-B68B-48681D059ADF}" name="02074130" dataDxfId="86"/>
    <tableColumn id="39" xr3:uid="{62C2D78E-A6F6-4520-A484-2E90B5F206A0}" name="02074180" dataDxfId="85"/>
    <tableColumn id="40" xr3:uid="{23D0AB77-5B8F-4838-9E20-8D845D039F84}" name="02074230" dataDxfId="84"/>
    <tableColumn id="41" xr3:uid="{F5E600B2-D55D-4990-932A-A364F7D58667}" name="02074280" dataDxfId="83"/>
    <tableColumn id="42" xr3:uid="{D5F88E4F-37C6-49DD-A699-7D1D2F41802D}" name="02074300" dataDxfId="82"/>
    <tableColumn id="43" xr3:uid="{F94CB316-2B5D-4C4E-8069-985DF27D0316}" name="02074410" dataDxfId="81"/>
    <tableColumn id="44" xr3:uid="{CAEC2E38-E770-40BE-B812-1308006409EA}" name="02074431" dataDxfId="80"/>
    <tableColumn id="45" xr3:uid="{A6327732-9B57-49D3-AFD0-101B145E3AB8}" name="02074451" dataDxfId="79"/>
    <tableColumn id="46" xr3:uid="{300EB2CE-469B-4E93-B090-7249DF5B848C}" name="02074461" dataDxfId="78"/>
    <tableColumn id="47" xr3:uid="{D8D8147B-6D9F-4D00-BDE9-4E85FFBF401D}" name="02074510" dataDxfId="77"/>
    <tableColumn id="48" xr3:uid="{80D7B128-C0E8-4B35-AB70-83D6BF4DD2B3}" name="02074531" dataDxfId="76"/>
    <tableColumn id="49" xr3:uid="{EFA23D50-9FD2-4293-9105-069154128721}" name="02074551" dataDxfId="75"/>
    <tableColumn id="50" xr3:uid="{12E7BC0A-C3A8-48BE-9F6F-826DC0282409}" name="02074561" dataDxfId="74"/>
    <tableColumn id="51" xr3:uid="{5C249C39-BAD0-4122-B7CA-4C78DA5B2439}" name="02074581" dataDxfId="73"/>
    <tableColumn id="52" xr3:uid="{D0966DD5-62DF-4B10-A41A-BE9C12FE0FBE}" name="02074593" dataDxfId="72"/>
    <tableColumn id="53" xr3:uid="{A4531809-E070-4365-A5AD-9ACD4F8E009C}" name="02075190" dataDxfId="71"/>
    <tableColumn id="54" xr3:uid="{5607DF3E-8AC5-4D4A-A657-E32E8D876EE3}" name="02075210" dataDxfId="70"/>
    <tableColumn id="55" xr3:uid="{E1940173-0369-400E-9B50-369FFF28DD66}" name="02075290" dataDxfId="69"/>
    <tableColumn id="56" xr3:uid="{75F7CE50-118A-4AF9-A4F7-180462C88DA6}" name="02075410" dataDxfId="68"/>
    <tableColumn id="57" xr3:uid="{6D46E47B-A0AC-43EF-BBB4-430331B2E411}" name="02075551" dataDxfId="67"/>
    <tableColumn id="58" xr3:uid="{5ED6F541-FC47-492D-8626-9D0CD003CD7C}" name="02076005" dataDxfId="66"/>
    <tableColumn id="59" xr3:uid="{47B54026-AFBB-4266-B15F-2D80C63A2BBB}" name="02076010" dataDxfId="65"/>
    <tableColumn id="60" xr3:uid="{005A53B7-D363-43D7-814D-73E36131DB8E}" name="02076031" dataDxfId="64"/>
    <tableColumn id="61" xr3:uid="{99BAFD72-D9A9-446A-BE12-86B9581AA1AE}" name="02076051" dataDxfId="63"/>
    <tableColumn id="62" xr3:uid="{85AED8E8-D1EE-4625-9A87-7191B4FFC60B}" name="02076061" dataDxfId="62"/>
    <tableColumn id="63" xr3:uid="{F0490122-1875-4B92-ACA2-F8345B40E481}" name="02076091" dataDxfId="61"/>
    <tableColumn id="64" xr3:uid="{97318002-F1DA-4B5C-A8FE-4099222C6F8B}" name="02076099" dataDxfId="60"/>
    <tableColumn id="65" xr3:uid="{35600060-9F17-4798-8BFF-D1552770577F}" name="02109939" dataDxfId="59"/>
    <tableColumn id="66" xr3:uid="{2E43CCA7-1EDC-4434-B8B9-7DB01B2EFBF5}" name="16023111" dataDxfId="58"/>
    <tableColumn id="67" xr3:uid="{CB9722F8-C351-4540-B8DF-8B746937BEC5}" name="16023119" dataDxfId="57"/>
    <tableColumn id="68" xr3:uid="{B561AD88-06D2-464B-B96E-72E15DFD61A2}" name="16023180" dataDxfId="56"/>
    <tableColumn id="69" xr3:uid="{0843A21A-85C4-46DC-96AE-D61EBB8C1C6C}" name="16023211" dataDxfId="55"/>
    <tableColumn id="70" xr3:uid="{F8C59BF9-70A1-4851-BB1C-266E7CED38BC}" name="16023219" dataDxfId="54"/>
    <tableColumn id="71" xr3:uid="{C3E97AC2-A7D6-4B62-96C6-9B300DB53F6A}" name="16023230" dataDxfId="53"/>
    <tableColumn id="72" xr3:uid="{FC0F1B32-C346-42E6-AA40-D6CDC4DEC58C}" name="16023290" dataDxfId="52"/>
    <tableColumn id="73" xr3:uid="{6069C278-1D1C-41E4-AB9F-B58E93C0EA9E}" name="16023921" dataDxfId="51"/>
    <tableColumn id="74" xr3:uid="{E7F646B6-B26F-411C-B6EF-A50CAF77DD1A}" name="16023929" dataDxfId="50"/>
    <tableColumn id="75" xr3:uid="{22F954CE-AB5F-463A-B9EA-3FC504BB337B}" name="16023985" dataDxfId="49"/>
    <tableColumn id="76" xr3:uid="{84C802C3-5635-48A6-86F3-0C5BDE30254C}" name="Totalt per land" dataDxfId="48">
      <calculatedColumnFormula>SUM(Tabell7[[#This Row],[02071110]:[16023985]])</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5BD5ABE-23CD-40B6-A54E-BF8DF7F0545E}" name="Tabell9" displayName="Tabell9" ref="A35:AT78" totalsRowShown="0" headerRowDxfId="47" dataDxfId="46">
  <autoFilter ref="A35:AT78" xr:uid="{23E95F8D-753C-4603-B024-78B5C4AAF322}"/>
  <tableColumns count="46">
    <tableColumn id="1" xr3:uid="{70882702-74CF-4EEF-9922-F8124FA51C07}" name="Land" dataDxfId="45"/>
    <tableColumn id="2" xr3:uid="{7959E841-F59E-4F3E-84ED-D778E3422A1C}" name="02071130" dataDxfId="44"/>
    <tableColumn id="3" xr3:uid="{C484304D-8F52-42AC-9E51-4990B476F7A9}" name="02071190" dataDxfId="43"/>
    <tableColumn id="4" xr3:uid="{27F9A142-6137-42E0-B741-45987C654CD0}" name="02071210" dataDxfId="42"/>
    <tableColumn id="5" xr3:uid="{C551C6CA-09FF-4326-8E8D-48846A3E2FE2}" name="02071290" dataDxfId="41"/>
    <tableColumn id="6" xr3:uid="{E52D8E34-F763-41AA-B113-F14ED8E0D8C0}" name="02071310" dataDxfId="40"/>
    <tableColumn id="7" xr3:uid="{53736EF5-8FFB-47BF-A976-651D231D99E0}" name="02071330" dataDxfId="39"/>
    <tableColumn id="8" xr3:uid="{2FE0C340-7B3E-478A-AB95-6F5294A82E05}" name="02071350" dataDxfId="38"/>
    <tableColumn id="9" xr3:uid="{1CAA496B-F8BC-49EC-9DE7-3E5E8563ADB7}" name="02071360" dataDxfId="37"/>
    <tableColumn id="10" xr3:uid="{A8067799-BB91-4CD4-A5BA-8F7C9906C700}" name="02071370" dataDxfId="36"/>
    <tableColumn id="11" xr3:uid="{BF2A80B9-40A3-47BD-B4DD-04A1FF9545CE}" name="02071391" dataDxfId="35"/>
    <tableColumn id="12" xr3:uid="{2B1E1A23-5CA7-49DA-A38C-D514D7AE6636}" name="02071399" dataDxfId="34"/>
    <tableColumn id="13" xr3:uid="{6583000E-E06D-4721-96FF-87D138F37059}" name="02071410" dataDxfId="33"/>
    <tableColumn id="14" xr3:uid="{05549F67-82C4-42D8-B701-A00443FCBC0D}" name="02071420" dataDxfId="32"/>
    <tableColumn id="15" xr3:uid="{0262DCA5-CA93-4ED3-BE5B-8325DC265E42}" name="02071430" dataDxfId="31"/>
    <tableColumn id="16" xr3:uid="{2B7993B1-1543-4095-9D98-879F3DA82901}" name="02071450" dataDxfId="30"/>
    <tableColumn id="17" xr3:uid="{F78085B9-F250-4759-9BDB-DB7CC9FA02A6}" name="02071460" dataDxfId="29"/>
    <tableColumn id="18" xr3:uid="{9434DA98-C0B5-4C2D-9665-CE1C2CA44EE6}" name="02071470" dataDxfId="28"/>
    <tableColumn id="19" xr3:uid="{BCF8FBDB-BCA4-4A40-8858-DB7C4AFFB16A}" name="02071491" dataDxfId="27"/>
    <tableColumn id="20" xr3:uid="{01B00E40-165A-4960-B076-70F40A6A3B10}" name="02071499" dataDxfId="26"/>
    <tableColumn id="21" xr3:uid="{FE4D5F82-D5DA-4ACC-AA9E-69B301DAD75C}" name="02072590" dataDxfId="25"/>
    <tableColumn id="22" xr3:uid="{7D7B03CB-53C4-49B9-A1F4-108A16B269BB}" name="02072710" dataDxfId="24"/>
    <tableColumn id="23" xr3:uid="{F2660C5D-EF5E-4787-BEDD-C38793B21E46}" name="02072730" dataDxfId="23"/>
    <tableColumn id="24" xr3:uid="{F2F383A5-653F-48D2-AAC1-5E6A783D5051}" name="02072760" dataDxfId="22"/>
    <tableColumn id="25" xr3:uid="{960C5AD0-473B-4903-8C30-3D913401C883}" name="02074180" dataDxfId="21"/>
    <tableColumn id="26" xr3:uid="{13CAC637-E5AB-4BFC-8AD4-72BA91C890EB}" name="02074280" dataDxfId="20"/>
    <tableColumn id="27" xr3:uid="{8FB77D07-4C96-43AE-B0B0-54139AAFD016}" name="02074499" dataDxfId="19"/>
    <tableColumn id="28" xr3:uid="{6AB824BC-7C4D-49AF-A794-515CACAF2EBD}" name="02074551" dataDxfId="18"/>
    <tableColumn id="29" xr3:uid="{1A4F3639-1854-4F83-9519-3936D0E23883}" name="02074581" dataDxfId="17"/>
    <tableColumn id="30" xr3:uid="{8D1F2751-E5BC-42C7-9593-62164359CAE5}" name="02074599" dataDxfId="16"/>
    <tableColumn id="31" xr3:uid="{46C44E36-567B-4851-A48D-154437306F95}" name="02076005" dataDxfId="15"/>
    <tableColumn id="32" xr3:uid="{FAA26221-16C7-4A6F-BDAA-839EC3E9E972}" name="02076010" dataDxfId="14"/>
    <tableColumn id="33" xr3:uid="{B5C9ADE4-AB71-44C8-B17E-C39A181DCB1D}" name="02076031" dataDxfId="13"/>
    <tableColumn id="34" xr3:uid="{A1E7C056-3D20-4130-9D72-87C613A44363}" name="02076061" dataDxfId="12"/>
    <tableColumn id="35" xr3:uid="{AE08EF5E-D7A4-4DEB-AFF1-9E786922909B}" name="02076091" dataDxfId="11"/>
    <tableColumn id="36" xr3:uid="{6F64EE48-0941-424B-AE15-6272FC79B8E9}" name="02109939" dataDxfId="10"/>
    <tableColumn id="37" xr3:uid="{2AAB0724-ED5E-486E-B096-89BF3C151A58}" name="16023119" dataDxfId="9"/>
    <tableColumn id="38" xr3:uid="{FE4F026B-9CE5-429A-9D3F-DEC1500CA3BB}" name="16023180" dataDxfId="8"/>
    <tableColumn id="39" xr3:uid="{00A2E652-BE3E-458A-9C74-AC1606518479}" name="16023211" dataDxfId="7"/>
    <tableColumn id="40" xr3:uid="{94FDEFEB-7E3D-4A10-9CFF-14AA5D945988}" name="16023219" dataDxfId="6"/>
    <tableColumn id="41" xr3:uid="{A004192E-A5A8-4A65-AC45-6FF6E454A8FB}" name="16023230" dataDxfId="5"/>
    <tableColumn id="42" xr3:uid="{385A625D-2E94-4731-8D3C-72E1CE42020B}" name="16023290" dataDxfId="4"/>
    <tableColumn id="43" xr3:uid="{257CB31C-1ECE-40E9-9035-3FD1B0CBE2E2}" name="16023921" dataDxfId="3"/>
    <tableColumn id="44" xr3:uid="{41DCBC54-6FA1-481C-89AD-DCF4473D5D12}" name="16023929" dataDxfId="2"/>
    <tableColumn id="45" xr3:uid="{C7345C24-3F03-4D64-BC15-03A25B1871E3}" name="16023985" dataDxfId="1"/>
    <tableColumn id="46" xr3:uid="{61DE1D7C-C11B-42B8-A234-FD5A63015602}" name="Totalt per land" dataDxfId="0">
      <calculatedColumnFormula>SUM(Tabell9[[#This Row],[02071130]:[16023985]])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Jordbruksverket">
  <a:themeElements>
    <a:clrScheme name="Jordbruksverket">
      <a:dk1>
        <a:sysClr val="windowText" lastClr="000000"/>
      </a:dk1>
      <a:lt1>
        <a:sysClr val="window" lastClr="FFFFFF"/>
      </a:lt1>
      <a:dk2>
        <a:srgbClr val="44546A"/>
      </a:dk2>
      <a:lt2>
        <a:srgbClr val="E7E6E6"/>
      </a:lt2>
      <a:accent1>
        <a:srgbClr val="93C01B"/>
      </a:accent1>
      <a:accent2>
        <a:srgbClr val="50BDED"/>
      </a:accent2>
      <a:accent3>
        <a:srgbClr val="F7921E"/>
      </a:accent3>
      <a:accent4>
        <a:srgbClr val="ED1C24"/>
      </a:accent4>
      <a:accent5>
        <a:srgbClr val="734105"/>
      </a:accent5>
      <a:accent6>
        <a:srgbClr val="E8B909"/>
      </a:accent6>
      <a:hlink>
        <a:srgbClr val="2F5496"/>
      </a:hlink>
      <a:folHlink>
        <a:srgbClr val="2F54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topLeftCell="A70" zoomScaleNormal="100" workbookViewId="0">
      <selection activeCell="L89" sqref="L89"/>
    </sheetView>
  </sheetViews>
  <sheetFormatPr defaultColWidth="8.33203125" defaultRowHeight="14" x14ac:dyDescent="0.3"/>
  <cols>
    <col min="1" max="1" width="14.33203125" style="1" customWidth="1"/>
    <col min="2" max="2" width="12.58203125" style="1" customWidth="1"/>
    <col min="3" max="3" width="9.25" style="1" customWidth="1"/>
    <col min="4" max="4" width="8.5" style="1" customWidth="1"/>
    <col min="5" max="5" width="18.08203125" style="1" customWidth="1"/>
    <col min="6" max="7" width="18.75" style="1" customWidth="1"/>
    <col min="8" max="8" width="13" style="1" customWidth="1"/>
    <col min="9" max="16384" width="8.33203125" style="1"/>
  </cols>
  <sheetData>
    <row r="1" spans="1:8" ht="18" x14ac:dyDescent="0.4">
      <c r="A1" s="109" t="s">
        <v>38</v>
      </c>
    </row>
    <row r="2" spans="1:8" ht="14.5" x14ac:dyDescent="0.35">
      <c r="A2" s="2"/>
    </row>
    <row r="3" spans="1:8" ht="15.5" x14ac:dyDescent="0.35">
      <c r="A3" s="24" t="s">
        <v>28</v>
      </c>
    </row>
    <row r="4" spans="1:8" x14ac:dyDescent="0.3">
      <c r="A4" s="25" t="s">
        <v>29</v>
      </c>
    </row>
    <row r="5" spans="1:8" x14ac:dyDescent="0.3">
      <c r="A5" s="25" t="s">
        <v>30</v>
      </c>
    </row>
    <row r="6" spans="1:8" x14ac:dyDescent="0.3">
      <c r="A6" s="25" t="s">
        <v>33</v>
      </c>
    </row>
    <row r="7" spans="1:8" x14ac:dyDescent="0.3">
      <c r="A7" s="25" t="s">
        <v>444</v>
      </c>
    </row>
    <row r="8" spans="1:8" x14ac:dyDescent="0.3">
      <c r="A8" s="25" t="s">
        <v>31</v>
      </c>
    </row>
    <row r="9" spans="1:8" x14ac:dyDescent="0.3">
      <c r="A9" s="25" t="s">
        <v>32</v>
      </c>
    </row>
    <row r="10" spans="1:8" ht="14.5" x14ac:dyDescent="0.3">
      <c r="A10" s="5"/>
    </row>
    <row r="11" spans="1:8" ht="14.5" thickBot="1" x14ac:dyDescent="0.35">
      <c r="H11" s="6"/>
    </row>
    <row r="12" spans="1:8" ht="31" x14ac:dyDescent="0.3">
      <c r="A12" s="26" t="s">
        <v>7</v>
      </c>
      <c r="B12" s="26" t="s">
        <v>0</v>
      </c>
      <c r="C12" s="26" t="s">
        <v>1</v>
      </c>
      <c r="D12" s="26" t="s">
        <v>2</v>
      </c>
      <c r="E12" s="26" t="s">
        <v>3</v>
      </c>
      <c r="F12" s="26" t="s">
        <v>445</v>
      </c>
      <c r="G12" s="26" t="s">
        <v>4</v>
      </c>
      <c r="H12" s="27" t="s">
        <v>5</v>
      </c>
    </row>
    <row r="13" spans="1:8" ht="15.5" x14ac:dyDescent="0.35">
      <c r="A13" s="28">
        <v>1990</v>
      </c>
      <c r="B13" s="29">
        <v>49.1</v>
      </c>
      <c r="C13" s="106">
        <v>1.5</v>
      </c>
      <c r="D13" s="106">
        <v>0.2</v>
      </c>
      <c r="E13" s="30">
        <f>SUM(B13+C13-D13)</f>
        <v>50.4</v>
      </c>
      <c r="F13" s="31">
        <f>B13/E13</f>
        <v>0.9742063492063493</v>
      </c>
      <c r="G13" s="30">
        <f t="shared" ref="G13:G20" si="0">E13/H13*1000000</f>
        <v>5.8668572619237462</v>
      </c>
      <c r="H13" s="110">
        <v>8590630</v>
      </c>
    </row>
    <row r="14" spans="1:8" ht="15.5" x14ac:dyDescent="0.35">
      <c r="A14" s="32">
        <v>1991</v>
      </c>
      <c r="B14" s="33">
        <v>55</v>
      </c>
      <c r="C14" s="105">
        <v>2</v>
      </c>
      <c r="D14" s="105">
        <v>0.2</v>
      </c>
      <c r="E14" s="33">
        <f>SUM(B14+C14-D14)</f>
        <v>56.8</v>
      </c>
      <c r="F14" s="35">
        <f>B14/E14</f>
        <v>0.96830985915492962</v>
      </c>
      <c r="G14" s="33">
        <f t="shared" si="0"/>
        <v>6.5709414689918075</v>
      </c>
      <c r="H14" s="111">
        <v>8644119</v>
      </c>
    </row>
    <row r="15" spans="1:8" ht="15.5" x14ac:dyDescent="0.35">
      <c r="A15" s="32">
        <v>1992</v>
      </c>
      <c r="B15" s="34">
        <v>59.6</v>
      </c>
      <c r="C15" s="105">
        <v>2.2000000000000002</v>
      </c>
      <c r="D15" s="105">
        <v>0.1</v>
      </c>
      <c r="E15" s="33">
        <f>SUM(B15+C15-D15)</f>
        <v>61.7</v>
      </c>
      <c r="F15" s="35">
        <f>B15/E15</f>
        <v>0.96596434359805505</v>
      </c>
      <c r="G15" s="33">
        <f t="shared" si="0"/>
        <v>7.0984707454993456</v>
      </c>
      <c r="H15" s="111">
        <v>8692013</v>
      </c>
    </row>
    <row r="16" spans="1:8" ht="15.5" x14ac:dyDescent="0.35">
      <c r="A16" s="32">
        <v>1993</v>
      </c>
      <c r="B16" s="34">
        <v>65.2</v>
      </c>
      <c r="C16" s="41">
        <v>1.7</v>
      </c>
      <c r="D16" s="105">
        <v>1.7</v>
      </c>
      <c r="E16" s="33">
        <f>SUM(B16+C16-D16)</f>
        <v>65.2</v>
      </c>
      <c r="F16" s="35">
        <f>B16/E16</f>
        <v>1</v>
      </c>
      <c r="G16" s="33">
        <f t="shared" si="0"/>
        <v>7.455596036595999</v>
      </c>
      <c r="H16" s="111">
        <v>8745109</v>
      </c>
    </row>
    <row r="17" spans="1:8" ht="15.5" x14ac:dyDescent="0.35">
      <c r="A17" s="32">
        <v>1994</v>
      </c>
      <c r="B17" s="33">
        <v>75</v>
      </c>
      <c r="C17" s="105">
        <v>2</v>
      </c>
      <c r="D17" s="105">
        <v>5</v>
      </c>
      <c r="E17" s="33">
        <f>SUM(B17+C17-D17)</f>
        <v>72</v>
      </c>
      <c r="F17" s="35">
        <f>B17/E17</f>
        <v>1.0416666666666667</v>
      </c>
      <c r="G17" s="33">
        <f t="shared" si="0"/>
        <v>8.1666162113456746</v>
      </c>
      <c r="H17" s="111">
        <v>8816381</v>
      </c>
    </row>
    <row r="18" spans="1:8" ht="15.5" x14ac:dyDescent="0.35">
      <c r="A18" s="36">
        <v>1995</v>
      </c>
      <c r="B18" s="37">
        <v>79.8</v>
      </c>
      <c r="C18" s="107">
        <v>2.2000000000000002</v>
      </c>
      <c r="D18" s="107">
        <v>5.3</v>
      </c>
      <c r="E18" s="33">
        <f t="shared" ref="E18:E41" si="1">SUM(B18+C18-D18)</f>
        <v>76.7</v>
      </c>
      <c r="F18" s="35">
        <f t="shared" ref="F18:F41" si="2">B18/E18</f>
        <v>1.0404172099087352</v>
      </c>
      <c r="G18" s="33">
        <f t="shared" si="0"/>
        <v>8.6789289635887812</v>
      </c>
      <c r="H18" s="111">
        <v>8837496</v>
      </c>
    </row>
    <row r="19" spans="1:8" ht="15.5" x14ac:dyDescent="0.35">
      <c r="A19" s="36">
        <v>1996</v>
      </c>
      <c r="B19" s="37">
        <v>82.3</v>
      </c>
      <c r="C19" s="107">
        <v>3.3368800000000003</v>
      </c>
      <c r="D19" s="107">
        <v>6.1935400000000005</v>
      </c>
      <c r="E19" s="33">
        <f t="shared" si="1"/>
        <v>79.443339999999992</v>
      </c>
      <c r="F19" s="35">
        <f t="shared" si="2"/>
        <v>1.0359584579399608</v>
      </c>
      <c r="G19" s="33">
        <f t="shared" si="0"/>
        <v>8.9822317804547218</v>
      </c>
      <c r="H19" s="111">
        <v>8844499</v>
      </c>
    </row>
    <row r="20" spans="1:8" ht="15.5" x14ac:dyDescent="0.35">
      <c r="A20" s="36">
        <v>1997</v>
      </c>
      <c r="B20" s="37">
        <v>89.7</v>
      </c>
      <c r="C20" s="107">
        <v>5.2789599999999997</v>
      </c>
      <c r="D20" s="107">
        <v>13.516939999999998</v>
      </c>
      <c r="E20" s="33">
        <f t="shared" si="1"/>
        <v>81.462019999999995</v>
      </c>
      <c r="F20" s="35">
        <f t="shared" si="2"/>
        <v>1.1011266354553939</v>
      </c>
      <c r="G20" s="33">
        <f t="shared" si="0"/>
        <v>9.2072188864243234</v>
      </c>
      <c r="H20" s="111">
        <v>8847625</v>
      </c>
    </row>
    <row r="21" spans="1:8" ht="15.5" x14ac:dyDescent="0.35">
      <c r="A21" s="36">
        <v>1998</v>
      </c>
      <c r="B21" s="37">
        <v>87.890422000000001</v>
      </c>
      <c r="C21" s="107">
        <v>6.0181300000000002</v>
      </c>
      <c r="D21" s="107">
        <v>6.4950900000000003</v>
      </c>
      <c r="E21" s="33">
        <f t="shared" si="1"/>
        <v>87.413461999999996</v>
      </c>
      <c r="F21" s="35">
        <f t="shared" si="2"/>
        <v>1.0054563678075124</v>
      </c>
      <c r="G21" s="33">
        <f>E21/H21*1000000</f>
        <v>9.8761415270388913</v>
      </c>
      <c r="H21" s="111">
        <v>8850973</v>
      </c>
    </row>
    <row r="22" spans="1:8" ht="15.5" x14ac:dyDescent="0.35">
      <c r="A22" s="36">
        <v>1999</v>
      </c>
      <c r="B22" s="37">
        <v>94.082437999999996</v>
      </c>
      <c r="C22" s="107">
        <v>11.241100000000001</v>
      </c>
      <c r="D22" s="107">
        <v>3.8163300000000002</v>
      </c>
      <c r="E22" s="33">
        <f t="shared" si="1"/>
        <v>101.50720800000001</v>
      </c>
      <c r="F22" s="35">
        <f t="shared" si="2"/>
        <v>0.92685475104388637</v>
      </c>
      <c r="G22" s="33">
        <f t="shared" ref="G22:G41" si="3">E22/H22*1000000</f>
        <v>11.459545258828474</v>
      </c>
      <c r="H22" s="111">
        <v>8857874</v>
      </c>
    </row>
    <row r="23" spans="1:8" ht="15.5" x14ac:dyDescent="0.35">
      <c r="A23" s="32">
        <v>2000</v>
      </c>
      <c r="B23" s="33">
        <v>99.127184999999997</v>
      </c>
      <c r="C23" s="105">
        <v>20.184519999999999</v>
      </c>
      <c r="D23" s="105">
        <v>5.9763899999999994</v>
      </c>
      <c r="E23" s="33">
        <f t="shared" si="1"/>
        <v>113.33531499999999</v>
      </c>
      <c r="F23" s="35">
        <f t="shared" si="2"/>
        <v>0.87463633907930638</v>
      </c>
      <c r="G23" s="33">
        <f t="shared" si="3"/>
        <v>12.774337533499645</v>
      </c>
      <c r="H23" s="111">
        <v>8872109</v>
      </c>
    </row>
    <row r="24" spans="1:8" ht="15.5" x14ac:dyDescent="0.35">
      <c r="A24" s="36">
        <v>2001</v>
      </c>
      <c r="B24" s="37">
        <v>105.801968</v>
      </c>
      <c r="C24" s="107">
        <v>26.196750000000002</v>
      </c>
      <c r="D24" s="107">
        <v>8.3105199999999986</v>
      </c>
      <c r="E24" s="33">
        <f t="shared" si="1"/>
        <v>123.688198</v>
      </c>
      <c r="F24" s="35">
        <f t="shared" si="2"/>
        <v>0.85539258967941312</v>
      </c>
      <c r="G24" s="33">
        <f t="shared" si="3"/>
        <v>13.903861752975507</v>
      </c>
      <c r="H24" s="111">
        <v>8895960</v>
      </c>
    </row>
    <row r="25" spans="1:8" ht="15.5" x14ac:dyDescent="0.35">
      <c r="A25" s="36">
        <v>2002</v>
      </c>
      <c r="B25" s="37">
        <v>110.644884</v>
      </c>
      <c r="C25" s="107">
        <v>31.587869999999999</v>
      </c>
      <c r="D25" s="107">
        <v>9.83066</v>
      </c>
      <c r="E25" s="33">
        <f t="shared" si="1"/>
        <v>132.40209400000001</v>
      </c>
      <c r="F25" s="35">
        <f t="shared" si="2"/>
        <v>0.83567321828006735</v>
      </c>
      <c r="G25" s="33">
        <f t="shared" si="3"/>
        <v>14.835038327351233</v>
      </c>
      <c r="H25" s="111">
        <v>8924958</v>
      </c>
    </row>
    <row r="26" spans="1:8" ht="15.5" x14ac:dyDescent="0.35">
      <c r="A26" s="36">
        <v>2003</v>
      </c>
      <c r="B26" s="37">
        <v>105.60817299999999</v>
      </c>
      <c r="C26" s="107">
        <v>34.181370000000001</v>
      </c>
      <c r="D26" s="107">
        <v>11.80297</v>
      </c>
      <c r="E26" s="33">
        <f t="shared" si="1"/>
        <v>127.98657299999998</v>
      </c>
      <c r="F26" s="35">
        <f t="shared" si="2"/>
        <v>0.82515040855105959</v>
      </c>
      <c r="G26" s="33">
        <f t="shared" si="3"/>
        <v>14.287039659289798</v>
      </c>
      <c r="H26" s="111">
        <v>8958229</v>
      </c>
    </row>
    <row r="27" spans="1:8" ht="15.5" x14ac:dyDescent="0.35">
      <c r="A27" s="36">
        <v>2004</v>
      </c>
      <c r="B27" s="37">
        <v>100.260774</v>
      </c>
      <c r="C27" s="107">
        <v>43.337489999999995</v>
      </c>
      <c r="D27" s="107">
        <v>9.9770399999999988</v>
      </c>
      <c r="E27" s="33">
        <f t="shared" si="1"/>
        <v>133.62122400000001</v>
      </c>
      <c r="F27" s="35">
        <f t="shared" si="2"/>
        <v>0.75033569517369481</v>
      </c>
      <c r="G27" s="33">
        <f t="shared" si="3"/>
        <v>14.85748189448616</v>
      </c>
      <c r="H27" s="111">
        <v>8993531</v>
      </c>
    </row>
    <row r="28" spans="1:8" ht="15.5" x14ac:dyDescent="0.35">
      <c r="A28" s="36">
        <v>2005</v>
      </c>
      <c r="B28" s="37">
        <v>106.19192</v>
      </c>
      <c r="C28" s="107">
        <v>48.132629999999999</v>
      </c>
      <c r="D28" s="107">
        <v>12.455260000000001</v>
      </c>
      <c r="E28" s="33">
        <f t="shared" si="1"/>
        <v>141.86928999999998</v>
      </c>
      <c r="F28" s="35">
        <f t="shared" si="2"/>
        <v>0.7485194293987093</v>
      </c>
      <c r="G28" s="33">
        <f t="shared" si="3"/>
        <v>15.711629521310641</v>
      </c>
      <c r="H28" s="111">
        <v>9029572</v>
      </c>
    </row>
    <row r="29" spans="1:8" ht="15.5" x14ac:dyDescent="0.35">
      <c r="A29" s="36">
        <v>2006</v>
      </c>
      <c r="B29" s="37">
        <v>109.860783</v>
      </c>
      <c r="C29" s="107">
        <v>53.477220000000003</v>
      </c>
      <c r="D29" s="107">
        <v>15.53654</v>
      </c>
      <c r="E29" s="33">
        <f t="shared" si="1"/>
        <v>147.80146300000001</v>
      </c>
      <c r="F29" s="35">
        <f t="shared" si="2"/>
        <v>0.74329969927293604</v>
      </c>
      <c r="G29" s="33">
        <f t="shared" si="3"/>
        <v>16.276790693556219</v>
      </c>
      <c r="H29" s="111">
        <v>9080504</v>
      </c>
    </row>
    <row r="30" spans="1:8" ht="15.5" x14ac:dyDescent="0.35">
      <c r="A30" s="36">
        <v>2007</v>
      </c>
      <c r="B30" s="37">
        <v>113.319599</v>
      </c>
      <c r="C30" s="107">
        <v>55.061129999999999</v>
      </c>
      <c r="D30" s="107">
        <v>15.64622</v>
      </c>
      <c r="E30" s="33">
        <f t="shared" si="1"/>
        <v>152.734509</v>
      </c>
      <c r="F30" s="35">
        <f t="shared" si="2"/>
        <v>0.74193841157403395</v>
      </c>
      <c r="G30" s="33">
        <f t="shared" si="3"/>
        <v>16.695777545743965</v>
      </c>
      <c r="H30" s="111">
        <v>9148092</v>
      </c>
    </row>
    <row r="31" spans="1:8" ht="15.5" x14ac:dyDescent="0.35">
      <c r="A31" s="36">
        <v>2008</v>
      </c>
      <c r="B31" s="37">
        <v>115.51275099999999</v>
      </c>
      <c r="C31" s="107">
        <v>62.772930000000002</v>
      </c>
      <c r="D31" s="107">
        <v>11.478459999999998</v>
      </c>
      <c r="E31" s="33">
        <f t="shared" si="1"/>
        <v>166.80722100000003</v>
      </c>
      <c r="F31" s="35">
        <f t="shared" si="2"/>
        <v>0.69249250906230242</v>
      </c>
      <c r="G31" s="33">
        <f t="shared" si="3"/>
        <v>18.092601802001536</v>
      </c>
      <c r="H31" s="111">
        <v>9219637</v>
      </c>
    </row>
    <row r="32" spans="1:8" ht="15.5" x14ac:dyDescent="0.35">
      <c r="A32" s="36">
        <v>2009</v>
      </c>
      <c r="B32" s="37">
        <v>113.53175</v>
      </c>
      <c r="C32" s="108">
        <v>60.188699999999997</v>
      </c>
      <c r="D32" s="107">
        <v>10.877850000000002</v>
      </c>
      <c r="E32" s="33">
        <f t="shared" si="1"/>
        <v>162.8426</v>
      </c>
      <c r="F32" s="35">
        <f t="shared" si="2"/>
        <v>0.69718703828113771</v>
      </c>
      <c r="G32" s="33">
        <f t="shared" si="3"/>
        <v>17.512753380512908</v>
      </c>
      <c r="H32" s="111">
        <v>9298515</v>
      </c>
    </row>
    <row r="33" spans="1:8" ht="15.5" x14ac:dyDescent="0.35">
      <c r="A33" s="36">
        <v>2010</v>
      </c>
      <c r="B33" s="37">
        <v>121.66740299999999</v>
      </c>
      <c r="C33" s="107">
        <v>64.541449999999998</v>
      </c>
      <c r="D33" s="107">
        <v>13.935270000000001</v>
      </c>
      <c r="E33" s="33">
        <f t="shared" si="1"/>
        <v>172.27358299999997</v>
      </c>
      <c r="F33" s="35">
        <f t="shared" si="2"/>
        <v>0.7062452691890666</v>
      </c>
      <c r="G33" s="33">
        <f t="shared" si="3"/>
        <v>18.369723652678584</v>
      </c>
      <c r="H33" s="111">
        <v>9378126</v>
      </c>
    </row>
    <row r="34" spans="1:8" ht="15.5" x14ac:dyDescent="0.35">
      <c r="A34" s="32">
        <v>2011</v>
      </c>
      <c r="B34" s="33">
        <v>121.268446</v>
      </c>
      <c r="C34" s="105">
        <v>69.155270000000016</v>
      </c>
      <c r="D34" s="105">
        <v>13.387420000000001</v>
      </c>
      <c r="E34" s="33">
        <f t="shared" si="1"/>
        <v>177.03629600000002</v>
      </c>
      <c r="F34" s="35">
        <f t="shared" si="2"/>
        <v>0.6849919973472558</v>
      </c>
      <c r="G34" s="33">
        <f t="shared" si="3"/>
        <v>18.735560873459036</v>
      </c>
      <c r="H34" s="111">
        <v>9449212.5</v>
      </c>
    </row>
    <row r="35" spans="1:8" ht="15.5" x14ac:dyDescent="0.35">
      <c r="A35" s="32">
        <v>2012</v>
      </c>
      <c r="B35" s="33">
        <v>117.304069</v>
      </c>
      <c r="C35" s="105">
        <v>78.281999999999996</v>
      </c>
      <c r="D35" s="105">
        <v>14.84178</v>
      </c>
      <c r="E35" s="33">
        <f t="shared" si="1"/>
        <v>180.74428900000001</v>
      </c>
      <c r="F35" s="35">
        <f t="shared" si="2"/>
        <v>0.64900567342407145</v>
      </c>
      <c r="G35" s="33">
        <f t="shared" si="3"/>
        <v>18.986993157323159</v>
      </c>
      <c r="H35" s="111">
        <v>9519374</v>
      </c>
    </row>
    <row r="36" spans="1:8" ht="15.5" x14ac:dyDescent="0.35">
      <c r="A36" s="32">
        <v>2013</v>
      </c>
      <c r="B36" s="33">
        <v>125.738451</v>
      </c>
      <c r="C36" s="105">
        <v>82.771000000000001</v>
      </c>
      <c r="D36" s="105">
        <v>13.936</v>
      </c>
      <c r="E36" s="33">
        <f t="shared" si="1"/>
        <v>194.57345100000001</v>
      </c>
      <c r="F36" s="35">
        <f t="shared" si="2"/>
        <v>0.64622614418243518</v>
      </c>
      <c r="G36" s="33">
        <f t="shared" si="3"/>
        <v>20.267268733206716</v>
      </c>
      <c r="H36" s="111">
        <v>9600378.5</v>
      </c>
    </row>
    <row r="37" spans="1:8" ht="15.5" x14ac:dyDescent="0.35">
      <c r="A37" s="32">
        <v>2014</v>
      </c>
      <c r="B37" s="33">
        <v>137.777783</v>
      </c>
      <c r="C37" s="105">
        <v>89.313000000000002</v>
      </c>
      <c r="D37" s="105">
        <v>17.106999999999999</v>
      </c>
      <c r="E37" s="33">
        <f t="shared" si="1"/>
        <v>209.98378299999999</v>
      </c>
      <c r="F37" s="35">
        <f t="shared" si="2"/>
        <v>0.65613535022368852</v>
      </c>
      <c r="G37" s="33">
        <f t="shared" si="3"/>
        <v>21.656498722503081</v>
      </c>
      <c r="H37" s="112">
        <v>9696109.5</v>
      </c>
    </row>
    <row r="38" spans="1:8" ht="15.5" x14ac:dyDescent="0.35">
      <c r="A38" s="32">
        <v>2015</v>
      </c>
      <c r="B38" s="33">
        <v>145.77000000000001</v>
      </c>
      <c r="C38" s="105">
        <v>91.22</v>
      </c>
      <c r="D38" s="105">
        <v>17.619</v>
      </c>
      <c r="E38" s="33">
        <f t="shared" si="1"/>
        <v>219.37100000000001</v>
      </c>
      <c r="F38" s="35">
        <f t="shared" si="2"/>
        <v>0.66449074854926127</v>
      </c>
      <c r="G38" s="33">
        <f t="shared" si="3"/>
        <v>22.386655381375554</v>
      </c>
      <c r="H38" s="112">
        <v>9799186</v>
      </c>
    </row>
    <row r="39" spans="1:8" ht="15.5" x14ac:dyDescent="0.35">
      <c r="A39" s="32">
        <v>2016</v>
      </c>
      <c r="B39" s="33">
        <v>158.03</v>
      </c>
      <c r="C39" s="105">
        <v>96.691999999999993</v>
      </c>
      <c r="D39" s="105">
        <v>20.084</v>
      </c>
      <c r="E39" s="33">
        <f t="shared" si="1"/>
        <v>234.63799999999998</v>
      </c>
      <c r="F39" s="35">
        <f t="shared" si="2"/>
        <v>0.6735055702827335</v>
      </c>
      <c r="G39" s="33">
        <f t="shared" si="3"/>
        <v>23.645670676004489</v>
      </c>
      <c r="H39" s="112">
        <v>9923085</v>
      </c>
    </row>
    <row r="40" spans="1:8" ht="15.5" x14ac:dyDescent="0.35">
      <c r="A40" s="32">
        <v>2017</v>
      </c>
      <c r="B40" s="33">
        <v>158.77000000000001</v>
      </c>
      <c r="C40" s="105">
        <v>96.236999999999995</v>
      </c>
      <c r="D40" s="105">
        <v>21.216999999999999</v>
      </c>
      <c r="E40" s="33">
        <f t="shared" si="1"/>
        <v>233.79000000000002</v>
      </c>
      <c r="F40" s="35">
        <f t="shared" si="2"/>
        <v>0.67911373454809876</v>
      </c>
      <c r="G40" s="33">
        <f t="shared" si="3"/>
        <v>23.244882837249779</v>
      </c>
      <c r="H40" s="112">
        <v>10057697.5</v>
      </c>
    </row>
    <row r="41" spans="1:8" ht="15.5" x14ac:dyDescent="0.35">
      <c r="A41" s="32">
        <v>2018</v>
      </c>
      <c r="B41" s="33">
        <v>156.74</v>
      </c>
      <c r="C41" s="105">
        <v>92.600999999999999</v>
      </c>
      <c r="D41" s="105">
        <v>23.744</v>
      </c>
      <c r="E41" s="33">
        <f t="shared" si="1"/>
        <v>225.59700000000001</v>
      </c>
      <c r="F41" s="35">
        <f t="shared" si="2"/>
        <v>0.69477874262512362</v>
      </c>
      <c r="G41" s="33">
        <f t="shared" si="3"/>
        <v>22.171230117186241</v>
      </c>
      <c r="H41" s="112">
        <v>10175213.5</v>
      </c>
    </row>
    <row r="42" spans="1:8" ht="15.5" x14ac:dyDescent="0.35">
      <c r="A42" s="32">
        <v>2019</v>
      </c>
      <c r="B42" s="33">
        <v>165.22</v>
      </c>
      <c r="C42" s="105">
        <v>95.1</v>
      </c>
      <c r="D42" s="105">
        <v>29.664000000000001</v>
      </c>
      <c r="E42" s="33">
        <f t="shared" ref="E42:E43" si="4">SUM(B42+C42-D42)</f>
        <v>230.65600000000001</v>
      </c>
      <c r="F42" s="35">
        <f t="shared" ref="F42:F43" si="5">B42/E42</f>
        <v>0.71630480022197551</v>
      </c>
      <c r="G42" s="33">
        <f t="shared" ref="G42:G43" si="6">E42/H42*1000000</f>
        <v>22.439783606921647</v>
      </c>
      <c r="H42" s="112">
        <v>10278887</v>
      </c>
    </row>
    <row r="43" spans="1:8" ht="15.5" x14ac:dyDescent="0.35">
      <c r="A43" s="32">
        <v>2020</v>
      </c>
      <c r="B43" s="33">
        <v>172.28</v>
      </c>
      <c r="C43" s="105">
        <v>87.462000000000003</v>
      </c>
      <c r="D43" s="105">
        <v>34.274000000000001</v>
      </c>
      <c r="E43" s="33">
        <f t="shared" si="4"/>
        <v>225.46800000000002</v>
      </c>
      <c r="F43" s="35">
        <f t="shared" si="5"/>
        <v>0.76409956180034411</v>
      </c>
      <c r="G43" s="33">
        <f t="shared" si="6"/>
        <v>21.777105623424561</v>
      </c>
      <c r="H43" s="112">
        <v>10353442</v>
      </c>
    </row>
    <row r="44" spans="1:8" ht="15.5" x14ac:dyDescent="0.35">
      <c r="A44" s="32">
        <v>2021</v>
      </c>
      <c r="B44" s="33">
        <v>182.55</v>
      </c>
      <c r="C44" s="105">
        <v>96.692999999999998</v>
      </c>
      <c r="D44" s="105">
        <v>38.552</v>
      </c>
      <c r="E44" s="33">
        <f t="shared" ref="E44" si="7">SUM(B44+C44-D44)</f>
        <v>240.691</v>
      </c>
      <c r="F44" s="35">
        <f t="shared" ref="F44" si="8">B44/E44</f>
        <v>0.75844132102986817</v>
      </c>
      <c r="G44" s="33">
        <f t="shared" ref="G44" si="9">E44/H44*1000000</f>
        <v>23.108235312076769</v>
      </c>
      <c r="H44" s="112">
        <v>10415810.5</v>
      </c>
    </row>
    <row r="45" spans="1:8" ht="15.5" x14ac:dyDescent="0.35">
      <c r="A45" s="32">
        <v>2022</v>
      </c>
      <c r="B45" s="33">
        <v>176.12</v>
      </c>
      <c r="C45" s="33">
        <v>108.07</v>
      </c>
      <c r="D45" s="105">
        <v>43.316000000000003</v>
      </c>
      <c r="E45" s="33">
        <f>SUM(B45+C45-D45)</f>
        <v>240.874</v>
      </c>
      <c r="F45" s="35">
        <f>B45/E45</f>
        <v>0.73117065353670385</v>
      </c>
      <c r="G45" s="33">
        <f>E45/H45*1000000</f>
        <v>22.968947760838933</v>
      </c>
      <c r="H45" s="112">
        <v>10486941</v>
      </c>
    </row>
    <row r="46" spans="1:8" ht="15.5" x14ac:dyDescent="0.35">
      <c r="A46" s="32">
        <v>2023</v>
      </c>
      <c r="B46" s="33">
        <v>175.86</v>
      </c>
      <c r="C46" s="33">
        <v>112.9836</v>
      </c>
      <c r="D46" s="105">
        <v>41.585799999999999</v>
      </c>
      <c r="E46" s="33">
        <f>SUM(B46+C46-D46)</f>
        <v>247.25780000000003</v>
      </c>
      <c r="F46" s="35">
        <f>B46/E46</f>
        <v>0.71124146538552069</v>
      </c>
      <c r="G46" s="33">
        <f t="shared" ref="G46:G47" si="10">E46/H46*1000000</f>
        <v>23.466494011867077</v>
      </c>
      <c r="H46" s="112">
        <v>10536631.5</v>
      </c>
    </row>
    <row r="47" spans="1:8" ht="15.5" x14ac:dyDescent="0.35">
      <c r="A47" s="32">
        <v>2024</v>
      </c>
      <c r="B47" s="33">
        <v>182.13</v>
      </c>
      <c r="C47" s="33">
        <v>111.05410000000001</v>
      </c>
      <c r="D47" s="105">
        <v>38.538899999999998</v>
      </c>
      <c r="E47" s="33">
        <f>SUM(B47+C47-D47)</f>
        <v>254.64519999999999</v>
      </c>
      <c r="F47" s="35">
        <f>B47/E47</f>
        <v>0.71523044612661069</v>
      </c>
      <c r="G47" s="33">
        <f t="shared" si="10"/>
        <v>24.091979452413469</v>
      </c>
      <c r="H47" s="112">
        <v>10569708.5</v>
      </c>
    </row>
    <row r="48" spans="1:8" ht="14.5" x14ac:dyDescent="0.3">
      <c r="A48" s="7" t="s">
        <v>6</v>
      </c>
    </row>
    <row r="49" spans="13:19" x14ac:dyDescent="0.3">
      <c r="M49" s="8"/>
      <c r="N49" s="8"/>
      <c r="O49" s="8"/>
      <c r="P49" s="8"/>
      <c r="Q49" s="8"/>
      <c r="R49" s="8"/>
      <c r="S49" s="8"/>
    </row>
  </sheetData>
  <pageMargins left="0.7" right="0.7" top="1.3571428571428572" bottom="0.75" header="0.3" footer="0.3"/>
  <pageSetup paperSize="9" orientation="portrait" r:id="rId1"/>
  <headerFooter>
    <oddHeader>&amp;L&amp;G</oddHeader>
  </headerFooter>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84ED7-5C13-42D1-AB50-E9E8F69482BB}">
  <dimension ref="A1:H24"/>
  <sheetViews>
    <sheetView zoomScaleNormal="100" workbookViewId="0">
      <selection activeCell="F5" sqref="F5"/>
    </sheetView>
  </sheetViews>
  <sheetFormatPr defaultRowHeight="14" x14ac:dyDescent="0.3"/>
  <cols>
    <col min="1" max="1" width="24.08203125" customWidth="1"/>
    <col min="2" max="2" width="15.58203125" customWidth="1"/>
    <col min="3" max="4" width="11.33203125" bestFit="1" customWidth="1"/>
    <col min="5" max="5" width="17.83203125" customWidth="1"/>
    <col min="6" max="6" width="22.75" customWidth="1"/>
    <col min="7" max="7" width="17.33203125" customWidth="1"/>
    <col min="8" max="8" width="14.33203125" customWidth="1"/>
  </cols>
  <sheetData>
    <row r="1" spans="1:8" ht="18" x14ac:dyDescent="0.4">
      <c r="A1" s="109" t="s">
        <v>38</v>
      </c>
    </row>
    <row r="2" spans="1:8" ht="18" x14ac:dyDescent="0.4">
      <c r="A2" s="109"/>
    </row>
    <row r="3" spans="1:8" ht="15.5" x14ac:dyDescent="0.35">
      <c r="A3" s="3" t="s">
        <v>8</v>
      </c>
    </row>
    <row r="4" spans="1:8" ht="16" thickBot="1" x14ac:dyDescent="0.4">
      <c r="A4" s="4"/>
    </row>
    <row r="5" spans="1:8" ht="31" x14ac:dyDescent="0.3">
      <c r="A5" s="38" t="s">
        <v>7</v>
      </c>
      <c r="B5" s="38" t="s">
        <v>0</v>
      </c>
      <c r="C5" s="38" t="s">
        <v>1</v>
      </c>
      <c r="D5" s="38" t="s">
        <v>2</v>
      </c>
      <c r="E5" s="38" t="s">
        <v>3</v>
      </c>
      <c r="F5" s="141" t="s">
        <v>445</v>
      </c>
      <c r="G5" s="38" t="s">
        <v>4</v>
      </c>
      <c r="H5" s="78" t="s">
        <v>5</v>
      </c>
    </row>
    <row r="6" spans="1:8" ht="15.5" x14ac:dyDescent="0.35">
      <c r="A6" s="39">
        <v>2019</v>
      </c>
      <c r="B6" s="40">
        <v>165.22</v>
      </c>
      <c r="C6" s="41">
        <v>95.1</v>
      </c>
      <c r="D6" s="41">
        <v>29.664000000000001</v>
      </c>
      <c r="E6" s="42">
        <f t="shared" ref="E6:E9" si="0">B6+C6-D6</f>
        <v>230.65600000000001</v>
      </c>
      <c r="F6" s="43">
        <f>B6/E6</f>
        <v>0.71630480022197551</v>
      </c>
      <c r="G6" s="33">
        <f t="shared" ref="G6:G9" si="1">E6/H6*1000000</f>
        <v>22.439783606921647</v>
      </c>
      <c r="H6" s="112">
        <v>10278887</v>
      </c>
    </row>
    <row r="7" spans="1:8" ht="15.5" x14ac:dyDescent="0.35">
      <c r="A7" s="39">
        <v>2020</v>
      </c>
      <c r="B7" s="40">
        <v>172.28</v>
      </c>
      <c r="C7" s="41">
        <v>87.462000000000003</v>
      </c>
      <c r="D7" s="41">
        <v>34.274000000000001</v>
      </c>
      <c r="E7" s="42">
        <f t="shared" si="0"/>
        <v>225.46800000000002</v>
      </c>
      <c r="F7" s="43">
        <f>B7/E7</f>
        <v>0.76409956180034411</v>
      </c>
      <c r="G7" s="33">
        <f t="shared" si="1"/>
        <v>21.777105623424561</v>
      </c>
      <c r="H7" s="112">
        <v>10353442</v>
      </c>
    </row>
    <row r="8" spans="1:8" ht="15.5" x14ac:dyDescent="0.35">
      <c r="A8" s="39">
        <v>2021</v>
      </c>
      <c r="B8" s="40">
        <v>182.55</v>
      </c>
      <c r="C8" s="41">
        <v>96.692999999999998</v>
      </c>
      <c r="D8" s="41">
        <v>38.552</v>
      </c>
      <c r="E8" s="42">
        <f t="shared" si="0"/>
        <v>240.691</v>
      </c>
      <c r="F8" s="43">
        <f>B8/E8</f>
        <v>0.75844132102986817</v>
      </c>
      <c r="G8" s="33">
        <f t="shared" si="1"/>
        <v>23.108235312076769</v>
      </c>
      <c r="H8" s="112">
        <v>10415810.5</v>
      </c>
    </row>
    <row r="9" spans="1:8" ht="15.5" x14ac:dyDescent="0.35">
      <c r="A9" s="39">
        <v>2022</v>
      </c>
      <c r="B9" s="40">
        <v>176.12</v>
      </c>
      <c r="C9" s="79">
        <v>107.889</v>
      </c>
      <c r="D9" s="41">
        <v>42.182000000000002</v>
      </c>
      <c r="E9" s="42">
        <f t="shared" si="0"/>
        <v>241.827</v>
      </c>
      <c r="F9" s="43">
        <f>B9/E9</f>
        <v>0.72828923155809733</v>
      </c>
      <c r="G9" s="33">
        <f t="shared" si="1"/>
        <v>23.059822688046019</v>
      </c>
      <c r="H9" s="112">
        <v>10486941</v>
      </c>
    </row>
    <row r="10" spans="1:8" ht="15.5" x14ac:dyDescent="0.35">
      <c r="A10" s="39">
        <v>2023</v>
      </c>
      <c r="B10" s="40">
        <v>175.86</v>
      </c>
      <c r="C10" s="79">
        <v>112.9836</v>
      </c>
      <c r="D10" s="41">
        <v>41.585799999999999</v>
      </c>
      <c r="E10" s="42">
        <f>IF(SUM(B10+C10-D10)&gt;0,SUM(B10+C10-D10),"")</f>
        <v>247.25780000000003</v>
      </c>
      <c r="F10" s="43">
        <f t="shared" ref="F10" si="2">B10/E10</f>
        <v>0.71124146538552069</v>
      </c>
      <c r="G10" s="33">
        <f>E10/H10*1000000</f>
        <v>23.466494011867077</v>
      </c>
      <c r="H10" s="112">
        <v>10536631.5</v>
      </c>
    </row>
    <row r="11" spans="1:8" ht="16" thickBot="1" x14ac:dyDescent="0.35">
      <c r="A11" s="44" t="s">
        <v>420</v>
      </c>
      <c r="B11" s="45">
        <f t="shared" ref="B11:G11" si="3">SUM(B10-B9)/B9</f>
        <v>-1.4762661821484833E-3</v>
      </c>
      <c r="C11" s="45">
        <f t="shared" si="3"/>
        <v>4.7220754664516307E-2</v>
      </c>
      <c r="D11" s="45">
        <f t="shared" si="3"/>
        <v>-1.4133990801763859E-2</v>
      </c>
      <c r="E11" s="45">
        <f t="shared" si="3"/>
        <v>2.2457376554313759E-2</v>
      </c>
      <c r="F11" s="45">
        <f t="shared" si="3"/>
        <v>-2.3407961334406605E-2</v>
      </c>
      <c r="G11" s="45">
        <f t="shared" si="3"/>
        <v>1.7635492229169332E-2</v>
      </c>
      <c r="H11" s="45">
        <f>SUM(H10-H9)/H9</f>
        <v>4.7383216898044915E-3</v>
      </c>
    </row>
    <row r="12" spans="1:8" ht="15.5" x14ac:dyDescent="0.35">
      <c r="A12" s="46" t="s">
        <v>24</v>
      </c>
      <c r="B12" s="47">
        <v>44.76</v>
      </c>
      <c r="C12" s="47">
        <v>27.739899999999999</v>
      </c>
      <c r="D12" s="47">
        <v>11.476900000000001</v>
      </c>
      <c r="E12" s="47">
        <f>IF(SUM(B12+C12-D12)&gt;0,SUM(B12+C12-D12),"")</f>
        <v>61.022999999999996</v>
      </c>
      <c r="F12" s="48">
        <f t="shared" ref="F12:F13" si="4">B12/E12</f>
        <v>0.73349392851875528</v>
      </c>
      <c r="G12" s="142">
        <f>E12/H12*1000000</f>
        <v>5.7953751912583975</v>
      </c>
      <c r="H12" s="113">
        <v>10529603</v>
      </c>
    </row>
    <row r="13" spans="1:8" ht="15.5" x14ac:dyDescent="0.35">
      <c r="A13" s="46" t="s">
        <v>421</v>
      </c>
      <c r="B13" s="47">
        <v>44.65</v>
      </c>
      <c r="C13" s="47">
        <v>28.7103</v>
      </c>
      <c r="D13" s="47">
        <v>9.9117999999999995</v>
      </c>
      <c r="E13" s="47">
        <f>IF(SUM(B13+C13-D13)&gt;0,SUM(B13+C13-D13),"")</f>
        <v>63.448499999999996</v>
      </c>
      <c r="F13" s="48">
        <f t="shared" si="4"/>
        <v>0.70372034011836371</v>
      </c>
      <c r="G13" s="142">
        <f>E13/H13*1000000</f>
        <v>6.0144728986136373</v>
      </c>
      <c r="H13" s="114">
        <v>10549303.5</v>
      </c>
    </row>
    <row r="14" spans="1:8" ht="16" thickBot="1" x14ac:dyDescent="0.35">
      <c r="A14" s="49" t="s">
        <v>422</v>
      </c>
      <c r="B14" s="50">
        <f>SUM(B13-B12)/B12</f>
        <v>-2.4575513851653138E-3</v>
      </c>
      <c r="C14" s="50">
        <f t="shared" ref="C14" si="5">SUM(C13-C12)/C12</f>
        <v>3.4982101593733272E-2</v>
      </c>
      <c r="D14" s="50">
        <f t="shared" ref="D14" si="6">SUM(D13-D12)/D12</f>
        <v>-0.13636957715062439</v>
      </c>
      <c r="E14" s="50">
        <f t="shared" ref="E14:H14" si="7">SUM(E13-E12)/E12</f>
        <v>3.9747308391917799E-2</v>
      </c>
      <c r="F14" s="50">
        <f t="shared" si="7"/>
        <v>-4.059145855578853E-2</v>
      </c>
      <c r="G14" s="50">
        <f t="shared" si="7"/>
        <v>3.7805612255393133E-2</v>
      </c>
      <c r="H14" s="50">
        <f t="shared" si="7"/>
        <v>1.8709632262488909E-3</v>
      </c>
    </row>
    <row r="15" spans="1:8" ht="15.5" x14ac:dyDescent="0.35">
      <c r="A15" s="51" t="s">
        <v>25</v>
      </c>
      <c r="B15" s="52">
        <v>86.73</v>
      </c>
      <c r="C15" s="53">
        <v>56.531500000000001</v>
      </c>
      <c r="D15" s="53">
        <v>21.7805</v>
      </c>
      <c r="E15" s="54">
        <f>IF(SUM(B15+C15-D15)&gt;0,SUM(B15+C15-D15),"")</f>
        <v>121.48100000000001</v>
      </c>
      <c r="F15" s="55">
        <f t="shared" ref="F15:F16" si="8">B15/E15</f>
        <v>0.71393880524526465</v>
      </c>
      <c r="G15" s="143">
        <f>E15/H15*1000000</f>
        <v>11.530592932226147</v>
      </c>
      <c r="H15" s="115">
        <v>10535538</v>
      </c>
    </row>
    <row r="16" spans="1:8" ht="15.5" x14ac:dyDescent="0.35">
      <c r="A16" s="51" t="s">
        <v>423</v>
      </c>
      <c r="B16" s="53">
        <v>87.38</v>
      </c>
      <c r="C16" s="56">
        <v>56.529200000000003</v>
      </c>
      <c r="D16" s="53">
        <v>19.866900000000001</v>
      </c>
      <c r="E16" s="54">
        <f>IF(SUM(B16+C16-D16)&gt;0,SUM(B16+C16-D16),"")</f>
        <v>124.0423</v>
      </c>
      <c r="F16" s="55">
        <f t="shared" si="8"/>
        <v>0.7044371154033745</v>
      </c>
      <c r="G16" s="54">
        <f>E16/H16*1000000</f>
        <v>11.755989458473476</v>
      </c>
      <c r="H16" s="116">
        <v>10551413</v>
      </c>
    </row>
    <row r="17" spans="1:8" ht="16" thickBot="1" x14ac:dyDescent="0.35">
      <c r="A17" s="57" t="s">
        <v>424</v>
      </c>
      <c r="B17" s="58">
        <f>SUM(B16-B15)/B15</f>
        <v>7.4945232330219241E-3</v>
      </c>
      <c r="C17" s="58">
        <f t="shared" ref="C17" si="9">SUM(C16-C15)/C15</f>
        <v>-4.0685281657097237E-5</v>
      </c>
      <c r="D17" s="58">
        <f t="shared" ref="D17" si="10">SUM(D16-D15)/D15</f>
        <v>-8.7858405454420183E-2</v>
      </c>
      <c r="E17" s="58">
        <f t="shared" ref="E17:H17" si="11">SUM(E16-E15)/E15</f>
        <v>2.1083955515677252E-2</v>
      </c>
      <c r="F17" s="58">
        <f t="shared" si="11"/>
        <v>-1.3308829513232529E-2</v>
      </c>
      <c r="G17" s="58">
        <f t="shared" si="11"/>
        <v>1.9547696078783719E-2</v>
      </c>
      <c r="H17" s="58">
        <f t="shared" si="11"/>
        <v>1.506804873182556E-3</v>
      </c>
    </row>
    <row r="18" spans="1:8" ht="15.5" x14ac:dyDescent="0.35">
      <c r="A18" s="59" t="s">
        <v>26</v>
      </c>
      <c r="B18" s="60">
        <v>131.46</v>
      </c>
      <c r="C18" s="61">
        <v>85.561300000000003</v>
      </c>
      <c r="D18" s="61">
        <v>31.522200000000002</v>
      </c>
      <c r="E18" s="62">
        <f>IF(SUM(B18+C18-D18)&gt;0,SUM(B18+C18-D18),"")</f>
        <v>185.4991</v>
      </c>
      <c r="F18" s="63">
        <f t="shared" ref="F18:F19" si="12">B18/E18</f>
        <v>0.70868268363566189</v>
      </c>
      <c r="G18" s="60">
        <f>E18/H18*1000000</f>
        <v>17.594350279699363</v>
      </c>
      <c r="H18" s="117">
        <v>10543106</v>
      </c>
    </row>
    <row r="19" spans="1:8" ht="15.5" x14ac:dyDescent="0.35">
      <c r="A19" s="59" t="s">
        <v>425</v>
      </c>
      <c r="B19" s="64">
        <v>132.85</v>
      </c>
      <c r="C19" s="65">
        <v>82.803299999999993</v>
      </c>
      <c r="D19" s="61">
        <v>29.377500000000001</v>
      </c>
      <c r="E19" s="62">
        <f>IF(SUM(B19+C19-D19)&gt;0,SUM(B19+C19-D19),"")</f>
        <v>186.2758</v>
      </c>
      <c r="F19" s="63">
        <f t="shared" si="12"/>
        <v>0.71318979706435293</v>
      </c>
      <c r="G19" s="60">
        <f>E19/H19*1000000</f>
        <v>17.630476083750249</v>
      </c>
      <c r="H19" s="118">
        <v>10565557</v>
      </c>
    </row>
    <row r="20" spans="1:8" ht="16" thickBot="1" x14ac:dyDescent="0.35">
      <c r="A20" s="66" t="s">
        <v>426</v>
      </c>
      <c r="B20" s="67">
        <f>SUM(B19-B18)/B18</f>
        <v>1.0573558496881076E-2</v>
      </c>
      <c r="C20" s="67">
        <f t="shared" ref="C20" si="13">SUM(C19-C18)/C18</f>
        <v>-3.2234199340122338E-2</v>
      </c>
      <c r="D20" s="67">
        <f t="shared" ref="D20" si="14">SUM(D19-D18)/D18</f>
        <v>-6.8037763861659412E-2</v>
      </c>
      <c r="E20" s="67">
        <f t="shared" ref="E20:H20" si="15">SUM(E19-E18)/E18</f>
        <v>4.1870823092942516E-3</v>
      </c>
      <c r="F20" s="67">
        <f t="shared" si="15"/>
        <v>6.3598469847870147E-3</v>
      </c>
      <c r="G20" s="67">
        <f t="shared" si="15"/>
        <v>2.0532616139039258E-3</v>
      </c>
      <c r="H20" s="67">
        <f t="shared" si="15"/>
        <v>2.1294483807712834E-3</v>
      </c>
    </row>
    <row r="21" spans="1:8" ht="15.5" x14ac:dyDescent="0.35">
      <c r="A21" s="68" t="s">
        <v>27</v>
      </c>
      <c r="B21" s="69">
        <v>175.86</v>
      </c>
      <c r="C21" s="69">
        <v>112.9836</v>
      </c>
      <c r="D21" s="70">
        <v>41.585799999999999</v>
      </c>
      <c r="E21" s="69">
        <f>SUM(Kvartalsbalans27[[#This Row],[Produktion]]+C21-D21)</f>
        <v>247.25780000000003</v>
      </c>
      <c r="F21" s="71">
        <f t="shared" ref="F21:F22" si="16">B21/E21</f>
        <v>0.71124146538552069</v>
      </c>
      <c r="G21" s="69">
        <f>E21/H21*1000000</f>
        <v>23.466494011867077</v>
      </c>
      <c r="H21" s="119">
        <v>10536631.5</v>
      </c>
    </row>
    <row r="22" spans="1:8" ht="15.5" x14ac:dyDescent="0.35">
      <c r="A22" s="72" t="s">
        <v>440</v>
      </c>
      <c r="B22" s="73">
        <v>182.13</v>
      </c>
      <c r="C22" s="73">
        <v>111.05410000000001</v>
      </c>
      <c r="D22" s="74">
        <v>38.538899999999998</v>
      </c>
      <c r="E22" s="69">
        <f>SUM(Kvartalsbalans27[[#This Row],[Produktion]]+C22-D22)</f>
        <v>254.64519999999999</v>
      </c>
      <c r="F22" s="71">
        <f t="shared" si="16"/>
        <v>0.71523044612661069</v>
      </c>
      <c r="G22" s="69">
        <f>E22/H22*1000000</f>
        <v>24.091979452413469</v>
      </c>
      <c r="H22" s="120">
        <v>10569708.5</v>
      </c>
    </row>
    <row r="23" spans="1:8" ht="15.5" x14ac:dyDescent="0.35">
      <c r="A23" s="75" t="s">
        <v>441</v>
      </c>
      <c r="B23" s="76">
        <f>SUM(B22-B21)/B21</f>
        <v>3.5653360627771982E-2</v>
      </c>
      <c r="C23" s="76">
        <f>SUM(C22-C21)/C21</f>
        <v>-1.7077699772356257E-2</v>
      </c>
      <c r="D23" s="76">
        <f>SUM(D22-D21)/D21</f>
        <v>-7.3267798142635246E-2</v>
      </c>
      <c r="E23" s="76">
        <f t="shared" ref="E23:H23" si="17">SUM(E22-E21)/E21</f>
        <v>2.987731832929014E-2</v>
      </c>
      <c r="F23" s="76">
        <f t="shared" si="17"/>
        <v>5.608476073491883E-3</v>
      </c>
      <c r="G23" s="76">
        <f t="shared" si="17"/>
        <v>2.6654405222615776E-2</v>
      </c>
      <c r="H23" s="76">
        <f t="shared" si="17"/>
        <v>3.1392385697459383E-3</v>
      </c>
    </row>
    <row r="24" spans="1:8" ht="15.5" x14ac:dyDescent="0.35">
      <c r="A24" s="7" t="s">
        <v>6</v>
      </c>
      <c r="B24" s="77"/>
      <c r="C24" s="77"/>
      <c r="D24" s="77"/>
      <c r="E24" s="77"/>
      <c r="F24" s="77"/>
      <c r="G24" s="77"/>
      <c r="H24" s="77"/>
    </row>
  </sheetData>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 id="{86AAD6CF-60BA-40AF-9D6B-3D3D74F7D4BF}">
            <x14:iconSet iconSet="3Triangles">
              <x14:cfvo type="percent">
                <xm:f>0</xm:f>
              </x14:cfvo>
              <x14:cfvo type="num">
                <xm:f>0</xm:f>
              </x14:cfvo>
              <x14:cfvo type="num" gte="0">
                <xm:f>0</xm:f>
              </x14:cfvo>
            </x14:iconSet>
          </x14:cfRule>
          <xm:sqref>B11:H11</xm:sqref>
        </x14:conditionalFormatting>
        <x14:conditionalFormatting xmlns:xm="http://schemas.microsoft.com/office/excel/2006/main">
          <x14:cfRule type="iconSet" priority="4" id="{7EA46437-95C8-4172-B7FD-E5F5858EB8A8}">
            <x14:iconSet iconSet="3Triangles">
              <x14:cfvo type="percent">
                <xm:f>0</xm:f>
              </x14:cfvo>
              <x14:cfvo type="num">
                <xm:f>0</xm:f>
              </x14:cfvo>
              <x14:cfvo type="num" gte="0">
                <xm:f>0</xm:f>
              </x14:cfvo>
            </x14:iconSet>
          </x14:cfRule>
          <xm:sqref>B14:H14</xm:sqref>
        </x14:conditionalFormatting>
        <x14:conditionalFormatting xmlns:xm="http://schemas.microsoft.com/office/excel/2006/main">
          <x14:cfRule type="iconSet" priority="3" id="{0D47C012-B098-41D7-B4F1-EE318B4CB277}">
            <x14:iconSet iconSet="3Triangles">
              <x14:cfvo type="percent">
                <xm:f>0</xm:f>
              </x14:cfvo>
              <x14:cfvo type="num">
                <xm:f>0</xm:f>
              </x14:cfvo>
              <x14:cfvo type="num" gte="0">
                <xm:f>0</xm:f>
              </x14:cfvo>
            </x14:iconSet>
          </x14:cfRule>
          <xm:sqref>B17:H17</xm:sqref>
        </x14:conditionalFormatting>
        <x14:conditionalFormatting xmlns:xm="http://schemas.microsoft.com/office/excel/2006/main">
          <x14:cfRule type="iconSet" priority="2" id="{E1878D3A-9A11-4924-A520-4C8EEBCE91E6}">
            <x14:iconSet iconSet="3Triangles">
              <x14:cfvo type="percent">
                <xm:f>0</xm:f>
              </x14:cfvo>
              <x14:cfvo type="num">
                <xm:f>0</xm:f>
              </x14:cfvo>
              <x14:cfvo type="num" gte="0">
                <xm:f>0</xm:f>
              </x14:cfvo>
            </x14:iconSet>
          </x14:cfRule>
          <xm:sqref>B20:H20</xm:sqref>
        </x14:conditionalFormatting>
        <x14:conditionalFormatting xmlns:xm="http://schemas.microsoft.com/office/excel/2006/main">
          <x14:cfRule type="iconSet" priority="1" id="{FBFD734C-6F03-48CA-AFBB-721E750BF3B5}">
            <x14:iconSet iconSet="3Triangles">
              <x14:cfvo type="percent">
                <xm:f>0</xm:f>
              </x14:cfvo>
              <x14:cfvo type="num">
                <xm:f>0</xm:f>
              </x14:cfvo>
              <x14:cfvo type="num" gte="0">
                <xm:f>0</xm:f>
              </x14:cfvo>
            </x14:iconSet>
          </x14:cfRule>
          <xm:sqref>B23:H23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topLeftCell="A7" zoomScaleNormal="100" workbookViewId="0">
      <selection activeCell="B12" sqref="B12"/>
    </sheetView>
  </sheetViews>
  <sheetFormatPr defaultColWidth="8.33203125" defaultRowHeight="14" x14ac:dyDescent="0.3"/>
  <cols>
    <col min="1" max="1" width="24.5" style="17" customWidth="1"/>
    <col min="2" max="2" width="11.83203125" style="9" customWidth="1"/>
    <col min="3" max="3" width="11" style="10" customWidth="1"/>
    <col min="4" max="4" width="11.1640625" style="9" customWidth="1"/>
    <col min="5" max="5" width="10.33203125" style="9" customWidth="1"/>
    <col min="6" max="6" width="11.33203125" style="9" customWidth="1"/>
    <col min="7" max="7" width="10.83203125" style="9" customWidth="1"/>
    <col min="8" max="8" width="12.58203125" style="10" customWidth="1"/>
    <col min="9" max="9" width="15.75" style="10" customWidth="1"/>
    <col min="10" max="16384" width="8.33203125" style="10"/>
  </cols>
  <sheetData>
    <row r="1" spans="1:8" ht="18" x14ac:dyDescent="0.4">
      <c r="A1" s="121" t="s">
        <v>39</v>
      </c>
    </row>
    <row r="2" spans="1:8" x14ac:dyDescent="0.3">
      <c r="A2" s="11"/>
    </row>
    <row r="3" spans="1:8" s="12" customFormat="1" ht="15.5" x14ac:dyDescent="0.35">
      <c r="A3" s="80" t="s">
        <v>15</v>
      </c>
      <c r="B3" s="80" t="s">
        <v>9</v>
      </c>
      <c r="C3" s="80" t="s">
        <v>10</v>
      </c>
      <c r="D3" s="80" t="s">
        <v>11</v>
      </c>
      <c r="E3" s="80" t="s">
        <v>13</v>
      </c>
      <c r="F3" s="80" t="s">
        <v>12</v>
      </c>
      <c r="G3" s="80" t="s">
        <v>14</v>
      </c>
    </row>
    <row r="4" spans="1:8" s="12" customFormat="1" ht="15.5" x14ac:dyDescent="0.35">
      <c r="A4" s="81">
        <v>2023</v>
      </c>
      <c r="B4" s="81"/>
      <c r="C4" s="81"/>
      <c r="D4" s="81"/>
      <c r="E4" s="81"/>
      <c r="F4" s="81"/>
      <c r="G4" s="81"/>
    </row>
    <row r="5" spans="1:8" s="12" customFormat="1" ht="15.5" x14ac:dyDescent="0.35">
      <c r="A5" s="82" t="s">
        <v>18</v>
      </c>
      <c r="B5" s="83">
        <v>52832</v>
      </c>
      <c r="C5" s="83">
        <v>29624</v>
      </c>
      <c r="D5" s="83">
        <v>7505</v>
      </c>
      <c r="E5" s="83">
        <v>4150</v>
      </c>
      <c r="F5" s="83">
        <v>4675</v>
      </c>
      <c r="G5" s="83">
        <v>6878</v>
      </c>
    </row>
    <row r="6" spans="1:8" s="12" customFormat="1" ht="15.5" x14ac:dyDescent="0.35">
      <c r="A6" s="82" t="s">
        <v>19</v>
      </c>
      <c r="B6" s="83">
        <v>54179.25</v>
      </c>
      <c r="C6" s="83">
        <v>33654.5</v>
      </c>
      <c r="D6" s="83">
        <v>7286.25</v>
      </c>
      <c r="E6" s="83">
        <v>4576.2</v>
      </c>
      <c r="F6" s="83">
        <v>4682.05</v>
      </c>
      <c r="G6" s="83">
        <v>3980.25</v>
      </c>
    </row>
    <row r="7" spans="1:8" s="12" customFormat="1" ht="15.5" x14ac:dyDescent="0.35">
      <c r="A7" s="82" t="s">
        <v>20</v>
      </c>
      <c r="B7" s="83">
        <v>5972.34</v>
      </c>
      <c r="C7" s="83">
        <v>3060.21</v>
      </c>
      <c r="D7" s="83">
        <v>1590.21</v>
      </c>
      <c r="E7" s="83">
        <v>115.02000000000001</v>
      </c>
      <c r="F7" s="83">
        <v>82.47</v>
      </c>
      <c r="G7" s="83">
        <v>1124.43</v>
      </c>
    </row>
    <row r="8" spans="1:8" s="12" customFormat="1" ht="15.5" x14ac:dyDescent="0.35">
      <c r="A8" s="84" t="s">
        <v>442</v>
      </c>
      <c r="B8" s="81"/>
      <c r="C8" s="81"/>
      <c r="D8" s="81"/>
      <c r="E8" s="81"/>
      <c r="F8" s="81"/>
      <c r="G8" s="81"/>
    </row>
    <row r="9" spans="1:8" ht="15.5" x14ac:dyDescent="0.35">
      <c r="A9" s="85" t="s">
        <v>18</v>
      </c>
      <c r="B9" s="86">
        <v>51826</v>
      </c>
      <c r="C9" s="86">
        <v>30833</v>
      </c>
      <c r="D9" s="86">
        <v>5886</v>
      </c>
      <c r="E9" s="86">
        <v>4413</v>
      </c>
      <c r="F9" s="86">
        <v>4214</v>
      </c>
      <c r="G9" s="86">
        <v>6480</v>
      </c>
      <c r="H9" s="13"/>
    </row>
    <row r="10" spans="1:8" ht="15.5" x14ac:dyDescent="0.35">
      <c r="A10" s="85" t="s">
        <v>19</v>
      </c>
      <c r="B10" s="86">
        <v>51727.299999999996</v>
      </c>
      <c r="C10" s="86">
        <v>29854.05</v>
      </c>
      <c r="D10" s="86">
        <v>8117.0999999999995</v>
      </c>
      <c r="E10" s="86">
        <v>5959.5</v>
      </c>
      <c r="F10" s="86">
        <v>3887.45</v>
      </c>
      <c r="G10" s="86">
        <v>3909.2</v>
      </c>
      <c r="H10" s="13"/>
    </row>
    <row r="11" spans="1:8" ht="15.5" x14ac:dyDescent="0.35">
      <c r="A11" s="85" t="s">
        <v>20</v>
      </c>
      <c r="B11" s="86">
        <v>7500.84</v>
      </c>
      <c r="C11" s="86">
        <v>2345.4</v>
      </c>
      <c r="D11" s="86">
        <v>2972.8199999999997</v>
      </c>
      <c r="E11" s="86">
        <v>240.83999999999997</v>
      </c>
      <c r="F11" s="86">
        <v>149.54999999999998</v>
      </c>
      <c r="G11" s="86">
        <v>1792.2299999999998</v>
      </c>
      <c r="H11" s="13"/>
    </row>
    <row r="12" spans="1:8" s="14" customFormat="1" ht="15.5" x14ac:dyDescent="0.35">
      <c r="A12" s="87" t="s">
        <v>35</v>
      </c>
      <c r="B12" s="88">
        <f>SUM(B5:B7)</f>
        <v>112983.59</v>
      </c>
      <c r="C12" s="88">
        <f>SUM(C5:C7)</f>
        <v>66338.710000000006</v>
      </c>
      <c r="D12" s="88">
        <f>SUM(D5:D7)</f>
        <v>16381.46</v>
      </c>
      <c r="E12" s="88">
        <f>SUM(E5:E7)</f>
        <v>8841.2200000000012</v>
      </c>
      <c r="F12" s="88">
        <f>SUM(F5:F7)</f>
        <v>9439.5199999999986</v>
      </c>
      <c r="G12" s="88">
        <f>SUM(B12-C12-D12-E12-F12)</f>
        <v>11982.679999999991</v>
      </c>
      <c r="H12" s="13"/>
    </row>
    <row r="13" spans="1:8" s="14" customFormat="1" ht="15.5" x14ac:dyDescent="0.35">
      <c r="A13" s="87" t="s">
        <v>443</v>
      </c>
      <c r="B13" s="88">
        <f>SUM(B9:B11)</f>
        <v>111054.13999999998</v>
      </c>
      <c r="C13" s="88">
        <f>SUM(C9:C11)</f>
        <v>63032.450000000004</v>
      </c>
      <c r="D13" s="88">
        <f>SUM(D9:D11)</f>
        <v>16975.919999999998</v>
      </c>
      <c r="E13" s="88">
        <f>SUM(E9:E11)</f>
        <v>10613.34</v>
      </c>
      <c r="F13" s="88">
        <f>SUM(F9:F11)</f>
        <v>8251</v>
      </c>
      <c r="G13" s="88">
        <f>SUM(B13-C13-D13-E13-F13)</f>
        <v>12181.429999999982</v>
      </c>
      <c r="H13" s="13"/>
    </row>
    <row r="14" spans="1:8" ht="16.5" customHeight="1" x14ac:dyDescent="0.35">
      <c r="A14" s="89" t="s">
        <v>17</v>
      </c>
      <c r="B14" s="90">
        <f>SUM(B13-B12)/B12</f>
        <v>-1.7077258741734189E-2</v>
      </c>
      <c r="C14" s="90">
        <f t="shared" ref="C14:G14" si="0">SUM(C13-C12)/C12</f>
        <v>-4.98390758578212E-2</v>
      </c>
      <c r="D14" s="90">
        <f t="shared" si="0"/>
        <v>3.6288584778157697E-2</v>
      </c>
      <c r="E14" s="90">
        <f t="shared" si="0"/>
        <v>0.20043840103515112</v>
      </c>
      <c r="F14" s="90">
        <f t="shared" si="0"/>
        <v>-0.12590894452260271</v>
      </c>
      <c r="G14" s="90">
        <f t="shared" si="0"/>
        <v>1.658643976138819E-2</v>
      </c>
    </row>
    <row r="15" spans="1:8" ht="16.5" customHeight="1" x14ac:dyDescent="0.3">
      <c r="A15" s="15"/>
      <c r="B15" s="16"/>
      <c r="C15" s="16"/>
      <c r="D15" s="16"/>
      <c r="E15" s="16"/>
      <c r="F15" s="16"/>
      <c r="G15" s="16"/>
      <c r="H15" s="16"/>
    </row>
    <row r="17" spans="1:7" ht="18" x14ac:dyDescent="0.4">
      <c r="A17" s="121" t="s">
        <v>40</v>
      </c>
    </row>
    <row r="18" spans="1:7" x14ac:dyDescent="0.3">
      <c r="A18" s="11"/>
    </row>
    <row r="19" spans="1:7" ht="15.5" x14ac:dyDescent="0.35">
      <c r="A19" s="80" t="s">
        <v>15</v>
      </c>
      <c r="B19" s="80" t="s">
        <v>9</v>
      </c>
      <c r="C19" s="80" t="s">
        <v>10</v>
      </c>
      <c r="D19" s="80" t="s">
        <v>12</v>
      </c>
      <c r="E19" s="80" t="s">
        <v>37</v>
      </c>
      <c r="F19" s="80" t="s">
        <v>36</v>
      </c>
      <c r="G19" s="80" t="s">
        <v>14</v>
      </c>
    </row>
    <row r="20" spans="1:7" ht="15.5" x14ac:dyDescent="0.35">
      <c r="A20" s="81">
        <v>2023</v>
      </c>
      <c r="B20" s="81"/>
      <c r="C20" s="81"/>
      <c r="D20" s="81"/>
      <c r="E20" s="81"/>
      <c r="F20" s="81"/>
      <c r="G20" s="81"/>
    </row>
    <row r="21" spans="1:7" ht="15.5" x14ac:dyDescent="0.35">
      <c r="A21" s="91" t="s">
        <v>18</v>
      </c>
      <c r="B21" s="92">
        <v>35328</v>
      </c>
      <c r="C21" s="92">
        <v>24469</v>
      </c>
      <c r="D21" s="92">
        <v>625</v>
      </c>
      <c r="E21" s="92">
        <v>1038</v>
      </c>
      <c r="F21" s="92">
        <v>1102</v>
      </c>
      <c r="G21" s="92">
        <v>8094</v>
      </c>
    </row>
    <row r="22" spans="1:7" ht="15.5" x14ac:dyDescent="0.35">
      <c r="A22" s="91" t="s">
        <v>19</v>
      </c>
      <c r="B22" s="92">
        <v>3436.5</v>
      </c>
      <c r="C22" s="92">
        <v>1412.3</v>
      </c>
      <c r="D22" s="92">
        <v>95.7</v>
      </c>
      <c r="E22" s="92">
        <v>195.75</v>
      </c>
      <c r="F22" s="92">
        <v>0</v>
      </c>
      <c r="G22" s="92">
        <v>1732.75</v>
      </c>
    </row>
    <row r="23" spans="1:7" ht="15.5" x14ac:dyDescent="0.35">
      <c r="A23" s="91" t="s">
        <v>20</v>
      </c>
      <c r="B23" s="92">
        <v>2821.26</v>
      </c>
      <c r="C23" s="92">
        <v>1487.46</v>
      </c>
      <c r="D23" s="92">
        <v>194.64</v>
      </c>
      <c r="E23" s="92">
        <v>338.79</v>
      </c>
      <c r="F23" s="92">
        <v>0</v>
      </c>
      <c r="G23" s="92">
        <v>800.37</v>
      </c>
    </row>
    <row r="24" spans="1:7" ht="15.5" x14ac:dyDescent="0.35">
      <c r="A24" s="84" t="s">
        <v>442</v>
      </c>
      <c r="B24" s="81"/>
      <c r="C24" s="81"/>
      <c r="D24" s="81"/>
      <c r="E24" s="81"/>
      <c r="F24" s="81"/>
      <c r="G24" s="81"/>
    </row>
    <row r="25" spans="1:7" ht="15.5" x14ac:dyDescent="0.35">
      <c r="A25" s="93" t="s">
        <v>18</v>
      </c>
      <c r="B25" s="94">
        <v>35107</v>
      </c>
      <c r="C25" s="94">
        <v>26337</v>
      </c>
      <c r="D25" s="94">
        <v>588</v>
      </c>
      <c r="E25" s="94">
        <v>1044</v>
      </c>
      <c r="F25" s="94">
        <v>55</v>
      </c>
      <c r="G25" s="94">
        <v>7083</v>
      </c>
    </row>
    <row r="26" spans="1:7" ht="15.5" x14ac:dyDescent="0.35">
      <c r="A26" s="93" t="s">
        <v>19</v>
      </c>
      <c r="B26" s="94">
        <v>1387.6499999999999</v>
      </c>
      <c r="C26" s="94">
        <v>146.44999999999999</v>
      </c>
      <c r="D26" s="94">
        <v>14.5</v>
      </c>
      <c r="E26" s="94">
        <v>330.59999999999997</v>
      </c>
      <c r="F26" s="94">
        <v>0</v>
      </c>
      <c r="G26" s="94">
        <v>896.1</v>
      </c>
    </row>
    <row r="27" spans="1:7" ht="15.5" x14ac:dyDescent="0.35">
      <c r="A27" s="93" t="s">
        <v>20</v>
      </c>
      <c r="B27" s="94">
        <v>2044.23</v>
      </c>
      <c r="C27" s="94">
        <v>576.75</v>
      </c>
      <c r="D27" s="94">
        <v>243.9</v>
      </c>
      <c r="E27" s="94">
        <v>392.94</v>
      </c>
      <c r="F27" s="94">
        <v>0</v>
      </c>
      <c r="G27" s="94">
        <v>830.64</v>
      </c>
    </row>
    <row r="28" spans="1:7" ht="15.5" x14ac:dyDescent="0.35">
      <c r="A28" s="87" t="s">
        <v>35</v>
      </c>
      <c r="B28" s="88">
        <f>SUM(B21:B23)</f>
        <v>41585.760000000002</v>
      </c>
      <c r="C28" s="88">
        <f>SUM(C21:C23)</f>
        <v>27368.76</v>
      </c>
      <c r="D28" s="88">
        <f>SUM(D21:D23)</f>
        <v>915.34</v>
      </c>
      <c r="E28" s="88">
        <f>SUM(E21:E23)</f>
        <v>1572.54</v>
      </c>
      <c r="F28" s="88">
        <f>SUM(F21:F23)</f>
        <v>1102</v>
      </c>
      <c r="G28" s="88">
        <f>SUM(B28-C28-D28-E28-F28)</f>
        <v>10627.120000000003</v>
      </c>
    </row>
    <row r="29" spans="1:7" ht="15.5" x14ac:dyDescent="0.35">
      <c r="A29" s="87" t="s">
        <v>443</v>
      </c>
      <c r="B29" s="88">
        <f>SUM(B25:B27)</f>
        <v>38538.880000000005</v>
      </c>
      <c r="C29" s="88">
        <f>SUM(C25:C27)</f>
        <v>27060.2</v>
      </c>
      <c r="D29" s="88">
        <f>SUM(D25:D27)</f>
        <v>846.4</v>
      </c>
      <c r="E29" s="88">
        <f>SUM(E25:E27)</f>
        <v>1767.54</v>
      </c>
      <c r="F29" s="88">
        <f>SUM(F25:F27)</f>
        <v>55</v>
      </c>
      <c r="G29" s="88">
        <f>SUM(B29-C29-D29-E29-F29)</f>
        <v>8809.7400000000052</v>
      </c>
    </row>
    <row r="30" spans="1:7" ht="15.5" x14ac:dyDescent="0.35">
      <c r="A30" s="95" t="s">
        <v>17</v>
      </c>
      <c r="B30" s="90">
        <f>SUM(B29-B28)/B28</f>
        <v>-7.32673876827067E-2</v>
      </c>
      <c r="C30" s="90">
        <f t="shared" ref="C30" si="1">SUM(C29-C28)/C28</f>
        <v>-1.1274168066072328E-2</v>
      </c>
      <c r="D30" s="90">
        <f t="shared" ref="D30" si="2">SUM(D29-D28)/D28</f>
        <v>-7.5316275919330586E-2</v>
      </c>
      <c r="E30" s="90">
        <f t="shared" ref="E30:G30" si="3">SUM(E29-E28)/E28</f>
        <v>0.124003205005914</v>
      </c>
      <c r="F30" s="90">
        <f t="shared" si="3"/>
        <v>-0.95009074410163341</v>
      </c>
      <c r="G30" s="90">
        <f t="shared" si="3"/>
        <v>-0.17101340720722047</v>
      </c>
    </row>
    <row r="32" spans="1:7" x14ac:dyDescent="0.3">
      <c r="B32" s="18"/>
      <c r="C32" s="18"/>
      <c r="D32" s="18"/>
      <c r="E32" s="18"/>
      <c r="F32" s="18"/>
      <c r="G32" s="18"/>
    </row>
  </sheetData>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2" id="{6A3FCFAE-4330-4D16-8520-06F5687F6DBA}">
            <x14:iconSet iconSet="3Triangles">
              <x14:cfvo type="percent">
                <xm:f>0</xm:f>
              </x14:cfvo>
              <x14:cfvo type="num">
                <xm:f>0</xm:f>
              </x14:cfvo>
              <x14:cfvo type="num" gte="0">
                <xm:f>0</xm:f>
              </x14:cfvo>
            </x14:iconSet>
          </x14:cfRule>
          <xm:sqref>B15:H15 B14:G14</xm:sqref>
        </x14:conditionalFormatting>
        <x14:conditionalFormatting xmlns:xm="http://schemas.microsoft.com/office/excel/2006/main">
          <x14:cfRule type="iconSet" priority="1" id="{6FB05A83-0122-48C0-A4D4-9A521ABA4E06}">
            <x14:iconSet iconSet="3Triangles">
              <x14:cfvo type="percent">
                <xm:f>0</xm:f>
              </x14:cfvo>
              <x14:cfvo type="num">
                <xm:f>0</xm:f>
              </x14:cfvo>
              <x14:cfvo type="num" gte="0">
                <xm:f>0</xm:f>
              </x14:cfvo>
            </x14:iconSet>
          </x14:cfRule>
          <xm:sqref>B30:G30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4:F182"/>
  <sheetViews>
    <sheetView topLeftCell="A16" zoomScaleNormal="100" workbookViewId="0">
      <selection activeCell="E22" sqref="E22"/>
    </sheetView>
  </sheetViews>
  <sheetFormatPr defaultColWidth="8.58203125" defaultRowHeight="14" x14ac:dyDescent="0.3"/>
  <cols>
    <col min="1" max="1" width="17.33203125" style="20" customWidth="1"/>
    <col min="2" max="4" width="8.58203125" style="20"/>
    <col min="5" max="5" width="9.08203125" style="20" customWidth="1"/>
    <col min="6" max="6" width="9.5" style="20" customWidth="1"/>
    <col min="7" max="16384" width="8.58203125" style="20"/>
  </cols>
  <sheetData>
    <row r="14" spans="1:6" ht="14.5" x14ac:dyDescent="0.35">
      <c r="A14" s="19"/>
    </row>
    <row r="15" spans="1:6" x14ac:dyDescent="0.3">
      <c r="B15" s="21"/>
      <c r="C15" s="21"/>
      <c r="D15" s="21"/>
      <c r="E15" s="21"/>
      <c r="F15" s="21"/>
    </row>
    <row r="16" spans="1:6" ht="15.5" x14ac:dyDescent="0.35">
      <c r="A16" s="96" t="s">
        <v>41</v>
      </c>
      <c r="B16" s="97" t="s">
        <v>22</v>
      </c>
      <c r="C16" s="97" t="s">
        <v>16</v>
      </c>
      <c r="D16" s="97" t="s">
        <v>23</v>
      </c>
      <c r="E16" s="97" t="s">
        <v>34</v>
      </c>
      <c r="F16" s="97" t="s">
        <v>442</v>
      </c>
    </row>
    <row r="17" spans="1:6" ht="15.5" x14ac:dyDescent="0.35">
      <c r="A17" s="98" t="s">
        <v>43</v>
      </c>
      <c r="B17" s="122">
        <v>45324</v>
      </c>
      <c r="C17" s="122">
        <v>47622</v>
      </c>
      <c r="D17" s="122">
        <v>52488</v>
      </c>
      <c r="E17" s="122">
        <v>52832</v>
      </c>
      <c r="F17" s="123">
        <v>51826</v>
      </c>
    </row>
    <row r="18" spans="1:6" ht="15.5" x14ac:dyDescent="0.35">
      <c r="A18" s="98" t="s">
        <v>44</v>
      </c>
      <c r="B18" s="122">
        <v>38881.75</v>
      </c>
      <c r="C18" s="122">
        <v>44845.599999999999</v>
      </c>
      <c r="D18" s="122">
        <v>49872.75</v>
      </c>
      <c r="E18" s="122">
        <v>54179</v>
      </c>
      <c r="F18" s="123">
        <v>51727</v>
      </c>
    </row>
    <row r="19" spans="1:6" ht="15.5" x14ac:dyDescent="0.35">
      <c r="A19" s="99" t="s">
        <v>45</v>
      </c>
      <c r="B19" s="122">
        <v>3255.75</v>
      </c>
      <c r="C19" s="122">
        <v>4225.8899999999994</v>
      </c>
      <c r="D19" s="122">
        <v>5709.57</v>
      </c>
      <c r="E19" s="122">
        <v>5972.34</v>
      </c>
      <c r="F19" s="123">
        <v>7501</v>
      </c>
    </row>
    <row r="20" spans="1:6" ht="15.5" x14ac:dyDescent="0.35">
      <c r="A20" s="99" t="s">
        <v>21</v>
      </c>
      <c r="B20" s="122">
        <f>SUM(B17:B19)</f>
        <v>87461.5</v>
      </c>
      <c r="C20" s="122">
        <f>SUM(C17:C19)</f>
        <v>96693.49</v>
      </c>
      <c r="D20" s="122">
        <f>SUM(D17:D19)</f>
        <v>108070.32</v>
      </c>
      <c r="E20" s="122">
        <f>SUM(E17:E19)</f>
        <v>112983.34</v>
      </c>
      <c r="F20" s="122">
        <f>SUM(F17:F19)</f>
        <v>111054</v>
      </c>
    </row>
    <row r="21" spans="1:6" x14ac:dyDescent="0.3">
      <c r="A21" s="22"/>
      <c r="B21" s="9"/>
      <c r="C21" s="9"/>
      <c r="D21" s="9"/>
      <c r="E21" s="9"/>
      <c r="F21" s="9"/>
    </row>
    <row r="22" spans="1:6" x14ac:dyDescent="0.3">
      <c r="A22" s="22"/>
      <c r="B22" s="9"/>
      <c r="C22" s="9"/>
      <c r="D22" s="9"/>
      <c r="E22" s="9"/>
      <c r="F22" s="9"/>
    </row>
    <row r="23" spans="1:6" ht="14.5" x14ac:dyDescent="0.35">
      <c r="A23" s="19"/>
      <c r="B23" s="9"/>
      <c r="C23" s="9"/>
      <c r="D23" s="9"/>
      <c r="E23" s="9"/>
      <c r="F23" s="9"/>
    </row>
    <row r="24" spans="1:6" x14ac:dyDescent="0.3">
      <c r="B24" s="9"/>
      <c r="C24" s="9"/>
      <c r="D24" s="9"/>
      <c r="E24" s="9"/>
      <c r="F24" s="9"/>
    </row>
    <row r="25" spans="1:6" ht="15.5" x14ac:dyDescent="0.35">
      <c r="A25" s="100" t="s">
        <v>42</v>
      </c>
      <c r="B25" s="101" t="s">
        <v>22</v>
      </c>
      <c r="C25" s="101" t="s">
        <v>16</v>
      </c>
      <c r="D25" s="101" t="s">
        <v>23</v>
      </c>
      <c r="E25" s="102" t="s">
        <v>34</v>
      </c>
      <c r="F25" s="103" t="s">
        <v>442</v>
      </c>
    </row>
    <row r="26" spans="1:6" ht="15.5" x14ac:dyDescent="0.35">
      <c r="A26" s="104" t="s">
        <v>43</v>
      </c>
      <c r="B26" s="124">
        <v>28887</v>
      </c>
      <c r="C26" s="124">
        <v>31318</v>
      </c>
      <c r="D26" s="124">
        <v>31741</v>
      </c>
      <c r="E26" s="124">
        <v>35328</v>
      </c>
      <c r="F26" s="124">
        <v>35107</v>
      </c>
    </row>
    <row r="27" spans="1:6" ht="15.5" x14ac:dyDescent="0.35">
      <c r="A27" s="104" t="s">
        <v>44</v>
      </c>
      <c r="B27" s="124">
        <v>2917.4</v>
      </c>
      <c r="C27" s="124">
        <v>3068.2</v>
      </c>
      <c r="D27" s="124">
        <v>8301.25</v>
      </c>
      <c r="E27" s="124">
        <v>3437</v>
      </c>
      <c r="F27" s="124">
        <v>1388</v>
      </c>
    </row>
    <row r="28" spans="1:6" ht="15.5" x14ac:dyDescent="0.35">
      <c r="A28" s="104" t="s">
        <v>45</v>
      </c>
      <c r="B28" s="124">
        <v>2469.9900000000002</v>
      </c>
      <c r="C28" s="124">
        <v>4166.22</v>
      </c>
      <c r="D28" s="124">
        <v>3273.33</v>
      </c>
      <c r="E28" s="124">
        <v>2821.26</v>
      </c>
      <c r="F28" s="124">
        <v>2044</v>
      </c>
    </row>
    <row r="29" spans="1:6" ht="15.5" x14ac:dyDescent="0.35">
      <c r="A29" s="104" t="s">
        <v>21</v>
      </c>
      <c r="B29" s="124">
        <f>SUM(B26:B28)</f>
        <v>34274.39</v>
      </c>
      <c r="C29" s="124">
        <f>SUM(C26:C28)</f>
        <v>38552.42</v>
      </c>
      <c r="D29" s="124">
        <f>SUM(D26:D28)</f>
        <v>43315.58</v>
      </c>
      <c r="E29" s="124">
        <f>SUM(E26:E28)</f>
        <v>41586.26</v>
      </c>
      <c r="F29" s="124">
        <f>SUM(F26:F28)</f>
        <v>38539</v>
      </c>
    </row>
    <row r="34" spans="1:6" x14ac:dyDescent="0.3">
      <c r="A34" s="22"/>
      <c r="B34" s="9"/>
      <c r="C34" s="9"/>
      <c r="D34" s="9"/>
      <c r="E34" s="9"/>
      <c r="F34" s="9"/>
    </row>
    <row r="35" spans="1:6" x14ac:dyDescent="0.3">
      <c r="A35" s="22"/>
      <c r="B35" s="9"/>
      <c r="C35" s="9"/>
      <c r="D35" s="9"/>
      <c r="E35" s="9"/>
      <c r="F35" s="9"/>
    </row>
    <row r="36" spans="1:6" x14ac:dyDescent="0.3">
      <c r="A36" s="22"/>
      <c r="B36" s="9"/>
      <c r="C36" s="9"/>
      <c r="D36" s="9"/>
      <c r="E36" s="9"/>
      <c r="F36" s="9"/>
    </row>
    <row r="37" spans="1:6" x14ac:dyDescent="0.3">
      <c r="A37" s="22"/>
      <c r="B37" s="9"/>
      <c r="C37" s="9"/>
      <c r="D37" s="9"/>
      <c r="E37" s="9"/>
      <c r="F37" s="9"/>
    </row>
    <row r="38" spans="1:6" x14ac:dyDescent="0.3">
      <c r="A38" s="22"/>
      <c r="B38" s="9"/>
      <c r="C38" s="9"/>
      <c r="D38" s="9"/>
      <c r="E38" s="9"/>
      <c r="F38" s="9"/>
    </row>
    <row r="39" spans="1:6" x14ac:dyDescent="0.3">
      <c r="A39" s="22"/>
      <c r="B39" s="9"/>
      <c r="C39" s="9"/>
      <c r="D39" s="9"/>
      <c r="E39" s="9"/>
      <c r="F39" s="9"/>
    </row>
    <row r="40" spans="1:6" x14ac:dyDescent="0.3">
      <c r="A40" s="22"/>
      <c r="B40" s="9"/>
      <c r="C40" s="9"/>
      <c r="D40" s="9"/>
      <c r="E40" s="9"/>
      <c r="F40" s="9"/>
    </row>
    <row r="41" spans="1:6" x14ac:dyDescent="0.3">
      <c r="A41" s="22"/>
      <c r="B41" s="9"/>
      <c r="C41" s="9"/>
      <c r="D41" s="9"/>
      <c r="E41" s="9"/>
      <c r="F41" s="9"/>
    </row>
    <row r="42" spans="1:6" x14ac:dyDescent="0.3">
      <c r="A42" s="22"/>
      <c r="B42" s="9"/>
      <c r="C42" s="9"/>
      <c r="D42" s="9"/>
      <c r="E42" s="9"/>
      <c r="F42" s="9"/>
    </row>
    <row r="43" spans="1:6" x14ac:dyDescent="0.3">
      <c r="A43" s="22"/>
      <c r="B43" s="9"/>
      <c r="C43" s="9"/>
      <c r="D43" s="9"/>
      <c r="E43" s="9"/>
      <c r="F43" s="9"/>
    </row>
    <row r="44" spans="1:6" x14ac:dyDescent="0.3">
      <c r="A44" s="22"/>
      <c r="B44" s="9"/>
      <c r="C44" s="9"/>
      <c r="D44" s="9"/>
      <c r="E44" s="9"/>
      <c r="F44" s="9"/>
    </row>
    <row r="45" spans="1:6" x14ac:dyDescent="0.3">
      <c r="A45" s="22"/>
      <c r="B45" s="9"/>
      <c r="C45" s="9"/>
      <c r="D45" s="9"/>
      <c r="E45" s="9"/>
      <c r="F45" s="9"/>
    </row>
    <row r="46" spans="1:6" x14ac:dyDescent="0.3">
      <c r="A46" s="22"/>
      <c r="B46" s="9"/>
      <c r="C46" s="9"/>
      <c r="D46" s="9"/>
      <c r="E46" s="9"/>
      <c r="F46" s="9"/>
    </row>
    <row r="47" spans="1:6" x14ac:dyDescent="0.3">
      <c r="A47" s="22"/>
      <c r="B47" s="9"/>
      <c r="C47" s="9"/>
      <c r="D47" s="9"/>
      <c r="E47" s="9"/>
      <c r="F47" s="9"/>
    </row>
    <row r="48" spans="1:6" x14ac:dyDescent="0.3">
      <c r="A48" s="22"/>
      <c r="B48" s="9"/>
      <c r="C48" s="9"/>
      <c r="D48" s="9"/>
      <c r="E48" s="9"/>
      <c r="F48" s="9"/>
    </row>
    <row r="49" spans="1:6" x14ac:dyDescent="0.3">
      <c r="A49" s="22"/>
      <c r="B49" s="9"/>
      <c r="C49" s="9"/>
      <c r="D49" s="9"/>
      <c r="E49" s="9"/>
      <c r="F49" s="9"/>
    </row>
    <row r="50" spans="1:6" x14ac:dyDescent="0.3">
      <c r="A50" s="22"/>
      <c r="B50" s="9"/>
      <c r="C50" s="9"/>
      <c r="D50" s="9"/>
      <c r="E50" s="9"/>
      <c r="F50" s="9"/>
    </row>
    <row r="51" spans="1:6" x14ac:dyDescent="0.3">
      <c r="A51" s="22"/>
      <c r="B51" s="9"/>
      <c r="C51" s="9"/>
      <c r="D51" s="9"/>
      <c r="E51" s="9"/>
      <c r="F51" s="9"/>
    </row>
    <row r="52" spans="1:6" x14ac:dyDescent="0.3">
      <c r="A52" s="22"/>
      <c r="B52" s="9"/>
      <c r="C52" s="9"/>
      <c r="D52" s="9"/>
      <c r="E52" s="9"/>
      <c r="F52" s="9"/>
    </row>
    <row r="53" spans="1:6" x14ac:dyDescent="0.3">
      <c r="A53" s="22"/>
      <c r="B53" s="9"/>
      <c r="C53" s="9"/>
      <c r="D53" s="9"/>
      <c r="E53" s="9"/>
      <c r="F53" s="9"/>
    </row>
    <row r="54" spans="1:6" x14ac:dyDescent="0.3">
      <c r="A54" s="22"/>
      <c r="B54" s="9"/>
      <c r="C54" s="9"/>
      <c r="D54" s="9"/>
      <c r="E54" s="9"/>
      <c r="F54" s="9"/>
    </row>
    <row r="55" spans="1:6" x14ac:dyDescent="0.3">
      <c r="A55" s="22"/>
      <c r="B55" s="9"/>
      <c r="C55" s="9"/>
      <c r="D55" s="9"/>
      <c r="E55" s="9"/>
      <c r="F55" s="9"/>
    </row>
    <row r="56" spans="1:6" x14ac:dyDescent="0.3">
      <c r="A56" s="22"/>
      <c r="B56" s="9"/>
      <c r="C56" s="9"/>
      <c r="D56" s="9"/>
      <c r="E56" s="9"/>
      <c r="F56" s="9"/>
    </row>
    <row r="57" spans="1:6" x14ac:dyDescent="0.3">
      <c r="A57" s="22"/>
      <c r="B57" s="9"/>
      <c r="C57" s="9"/>
      <c r="D57" s="9"/>
      <c r="E57" s="9"/>
      <c r="F57" s="9"/>
    </row>
    <row r="58" spans="1:6" x14ac:dyDescent="0.3">
      <c r="A58" s="22"/>
      <c r="B58" s="9"/>
      <c r="C58" s="9"/>
      <c r="D58" s="9"/>
      <c r="E58" s="9"/>
      <c r="F58" s="9"/>
    </row>
    <row r="59" spans="1:6" x14ac:dyDescent="0.3">
      <c r="A59" s="22"/>
      <c r="B59" s="9"/>
      <c r="C59" s="9"/>
      <c r="D59" s="9"/>
      <c r="E59" s="9"/>
      <c r="F59" s="9"/>
    </row>
    <row r="60" spans="1:6" x14ac:dyDescent="0.3">
      <c r="A60" s="22"/>
      <c r="B60" s="9"/>
      <c r="C60" s="9"/>
      <c r="D60" s="9"/>
      <c r="E60" s="9"/>
      <c r="F60" s="9"/>
    </row>
    <row r="61" spans="1:6" x14ac:dyDescent="0.3">
      <c r="A61" s="22"/>
      <c r="B61" s="9"/>
      <c r="C61" s="9"/>
      <c r="D61" s="9"/>
      <c r="E61" s="9"/>
      <c r="F61" s="9"/>
    </row>
    <row r="62" spans="1:6" x14ac:dyDescent="0.3">
      <c r="A62" s="22"/>
      <c r="B62" s="9"/>
      <c r="C62" s="9"/>
      <c r="D62" s="9"/>
      <c r="E62" s="9"/>
      <c r="F62" s="9"/>
    </row>
    <row r="63" spans="1:6" x14ac:dyDescent="0.3">
      <c r="A63" s="22"/>
      <c r="B63" s="9"/>
      <c r="C63" s="9"/>
      <c r="D63" s="9"/>
      <c r="E63" s="9"/>
      <c r="F63" s="9"/>
    </row>
    <row r="64" spans="1:6" x14ac:dyDescent="0.3">
      <c r="A64" s="22"/>
      <c r="B64" s="9"/>
      <c r="C64" s="9"/>
      <c r="D64" s="9"/>
      <c r="E64" s="9"/>
      <c r="F64" s="9"/>
    </row>
    <row r="65" spans="1:6" x14ac:dyDescent="0.3">
      <c r="A65" s="22"/>
      <c r="B65" s="9"/>
      <c r="C65" s="9"/>
      <c r="D65" s="9"/>
      <c r="E65" s="9"/>
      <c r="F65" s="9"/>
    </row>
    <row r="66" spans="1:6" x14ac:dyDescent="0.3">
      <c r="A66" s="22"/>
      <c r="B66" s="9"/>
      <c r="C66" s="9"/>
      <c r="D66" s="9"/>
      <c r="E66" s="9"/>
      <c r="F66" s="9"/>
    </row>
    <row r="67" spans="1:6" x14ac:dyDescent="0.3">
      <c r="A67" s="22"/>
      <c r="B67" s="9"/>
      <c r="C67" s="9"/>
      <c r="D67" s="9"/>
      <c r="E67" s="9"/>
      <c r="F67" s="9"/>
    </row>
    <row r="68" spans="1:6" x14ac:dyDescent="0.3">
      <c r="A68" s="22"/>
      <c r="B68" s="9"/>
      <c r="C68" s="9"/>
      <c r="D68" s="9"/>
      <c r="E68" s="9"/>
      <c r="F68" s="9"/>
    </row>
    <row r="69" spans="1:6" x14ac:dyDescent="0.3">
      <c r="A69" s="22"/>
      <c r="B69" s="9"/>
      <c r="C69" s="9"/>
      <c r="D69" s="9"/>
      <c r="E69" s="9"/>
      <c r="F69" s="9"/>
    </row>
    <row r="70" spans="1:6" x14ac:dyDescent="0.3">
      <c r="A70" s="22"/>
      <c r="B70" s="9"/>
      <c r="C70" s="9"/>
      <c r="D70" s="9"/>
      <c r="E70" s="9"/>
      <c r="F70" s="9"/>
    </row>
    <row r="71" spans="1:6" x14ac:dyDescent="0.3">
      <c r="A71" s="22"/>
      <c r="B71" s="9"/>
      <c r="C71" s="9"/>
      <c r="D71" s="9"/>
      <c r="E71" s="9"/>
      <c r="F71" s="9"/>
    </row>
    <row r="72" spans="1:6" x14ac:dyDescent="0.3">
      <c r="A72" s="22"/>
      <c r="B72" s="9"/>
      <c r="C72" s="9"/>
      <c r="D72" s="9"/>
      <c r="E72" s="9"/>
      <c r="F72" s="9"/>
    </row>
    <row r="73" spans="1:6" x14ac:dyDescent="0.3">
      <c r="A73" s="22"/>
      <c r="B73" s="9"/>
      <c r="C73" s="9"/>
      <c r="D73" s="9"/>
      <c r="E73" s="9"/>
      <c r="F73" s="9"/>
    </row>
    <row r="74" spans="1:6" x14ac:dyDescent="0.3">
      <c r="A74" s="22"/>
      <c r="B74" s="9"/>
      <c r="C74" s="9"/>
      <c r="D74" s="9"/>
      <c r="E74" s="9"/>
      <c r="F74" s="9"/>
    </row>
    <row r="75" spans="1:6" x14ac:dyDescent="0.3">
      <c r="A75" s="22"/>
      <c r="B75" s="9"/>
      <c r="C75" s="9"/>
      <c r="D75" s="9"/>
      <c r="E75" s="9"/>
      <c r="F75" s="9"/>
    </row>
    <row r="76" spans="1:6" x14ac:dyDescent="0.3">
      <c r="A76" s="22"/>
      <c r="B76" s="9"/>
      <c r="C76" s="9"/>
      <c r="D76" s="9"/>
      <c r="E76" s="9"/>
      <c r="F76" s="9"/>
    </row>
    <row r="77" spans="1:6" x14ac:dyDescent="0.3">
      <c r="A77" s="22"/>
      <c r="B77" s="9"/>
      <c r="C77" s="9"/>
      <c r="D77" s="9"/>
      <c r="E77" s="9"/>
      <c r="F77" s="9"/>
    </row>
    <row r="78" spans="1:6" x14ac:dyDescent="0.3">
      <c r="A78" s="22"/>
      <c r="B78" s="9"/>
      <c r="C78" s="9"/>
      <c r="D78" s="9"/>
      <c r="E78" s="9"/>
      <c r="F78" s="9"/>
    </row>
    <row r="79" spans="1:6" x14ac:dyDescent="0.3">
      <c r="A79" s="22"/>
      <c r="B79" s="9"/>
      <c r="C79" s="9"/>
      <c r="D79" s="9"/>
      <c r="E79" s="9"/>
      <c r="F79" s="9"/>
    </row>
    <row r="80" spans="1:6" x14ac:dyDescent="0.3">
      <c r="A80" s="22"/>
      <c r="B80" s="9"/>
      <c r="C80" s="9"/>
      <c r="D80" s="9"/>
      <c r="E80" s="9"/>
      <c r="F80" s="9"/>
    </row>
    <row r="81" spans="1:6" x14ac:dyDescent="0.3">
      <c r="A81" s="22"/>
      <c r="B81" s="9"/>
      <c r="C81" s="9"/>
      <c r="D81" s="9"/>
      <c r="E81" s="9"/>
      <c r="F81" s="9"/>
    </row>
    <row r="82" spans="1:6" x14ac:dyDescent="0.3">
      <c r="A82" s="22"/>
      <c r="B82" s="9"/>
      <c r="C82" s="9"/>
      <c r="D82" s="9"/>
      <c r="E82" s="9"/>
      <c r="F82" s="9"/>
    </row>
    <row r="83" spans="1:6" x14ac:dyDescent="0.3">
      <c r="A83" s="22"/>
      <c r="B83" s="9"/>
      <c r="C83" s="9"/>
      <c r="D83" s="9"/>
      <c r="E83" s="9"/>
      <c r="F83" s="9"/>
    </row>
    <row r="84" spans="1:6" x14ac:dyDescent="0.3">
      <c r="A84" s="22"/>
      <c r="B84" s="9"/>
      <c r="C84" s="9"/>
      <c r="D84" s="9"/>
      <c r="E84" s="9"/>
      <c r="F84" s="9"/>
    </row>
    <row r="85" spans="1:6" x14ac:dyDescent="0.3">
      <c r="A85" s="22"/>
      <c r="B85" s="9"/>
      <c r="C85" s="9"/>
      <c r="D85" s="9"/>
      <c r="E85" s="9"/>
      <c r="F85" s="9"/>
    </row>
    <row r="86" spans="1:6" x14ac:dyDescent="0.3">
      <c r="A86" s="22"/>
      <c r="B86" s="9"/>
      <c r="C86" s="9"/>
      <c r="D86" s="9"/>
      <c r="E86" s="9"/>
      <c r="F86" s="9"/>
    </row>
    <row r="87" spans="1:6" x14ac:dyDescent="0.3">
      <c r="A87" s="22"/>
      <c r="B87" s="9"/>
      <c r="C87" s="9"/>
      <c r="D87" s="9"/>
      <c r="E87" s="9"/>
      <c r="F87" s="9"/>
    </row>
    <row r="88" spans="1:6" x14ac:dyDescent="0.3">
      <c r="A88" s="22"/>
      <c r="B88" s="9"/>
      <c r="C88" s="9"/>
      <c r="D88" s="9"/>
      <c r="E88" s="9"/>
      <c r="F88" s="9"/>
    </row>
    <row r="89" spans="1:6" x14ac:dyDescent="0.3">
      <c r="A89" s="22"/>
      <c r="B89" s="9"/>
      <c r="C89" s="9"/>
      <c r="D89" s="9"/>
      <c r="E89" s="9"/>
      <c r="F89" s="9"/>
    </row>
    <row r="90" spans="1:6" x14ac:dyDescent="0.3">
      <c r="A90" s="22"/>
      <c r="B90" s="9"/>
      <c r="C90" s="9"/>
      <c r="D90" s="9"/>
      <c r="E90" s="9"/>
      <c r="F90" s="9"/>
    </row>
    <row r="91" spans="1:6" x14ac:dyDescent="0.3">
      <c r="A91" s="22"/>
      <c r="B91" s="9"/>
      <c r="C91" s="9"/>
      <c r="D91" s="9"/>
      <c r="E91" s="9"/>
      <c r="F91" s="9"/>
    </row>
    <row r="92" spans="1:6" x14ac:dyDescent="0.3">
      <c r="A92" s="22"/>
      <c r="B92" s="9"/>
      <c r="C92" s="9"/>
      <c r="D92" s="9"/>
      <c r="E92" s="9"/>
      <c r="F92" s="9"/>
    </row>
    <row r="93" spans="1:6" x14ac:dyDescent="0.3">
      <c r="A93" s="22"/>
      <c r="B93" s="9"/>
      <c r="C93" s="9"/>
      <c r="D93" s="9"/>
      <c r="E93" s="9"/>
      <c r="F93" s="9"/>
    </row>
    <row r="94" spans="1:6" x14ac:dyDescent="0.3">
      <c r="A94" s="22"/>
      <c r="B94" s="9"/>
      <c r="C94" s="9"/>
      <c r="D94" s="9"/>
      <c r="E94" s="9"/>
      <c r="F94" s="9"/>
    </row>
    <row r="95" spans="1:6" x14ac:dyDescent="0.3">
      <c r="A95" s="22"/>
      <c r="B95" s="9"/>
      <c r="C95" s="9"/>
      <c r="D95" s="9"/>
      <c r="E95" s="9"/>
      <c r="F95" s="9"/>
    </row>
    <row r="96" spans="1:6" x14ac:dyDescent="0.3">
      <c r="A96" s="22"/>
      <c r="B96" s="9"/>
      <c r="C96" s="9"/>
      <c r="D96" s="9"/>
      <c r="E96" s="9"/>
      <c r="F96" s="9"/>
    </row>
    <row r="97" spans="1:6" x14ac:dyDescent="0.3">
      <c r="A97" s="22"/>
      <c r="B97" s="9"/>
      <c r="C97" s="9"/>
      <c r="D97" s="9"/>
      <c r="E97" s="9"/>
      <c r="F97" s="9"/>
    </row>
    <row r="98" spans="1:6" x14ac:dyDescent="0.3">
      <c r="A98" s="22"/>
      <c r="B98" s="9"/>
      <c r="C98" s="9"/>
      <c r="D98" s="9"/>
      <c r="E98" s="9"/>
      <c r="F98" s="9"/>
    </row>
    <row r="99" spans="1:6" x14ac:dyDescent="0.3">
      <c r="A99" s="22"/>
      <c r="B99" s="9"/>
      <c r="C99" s="9"/>
      <c r="D99" s="9"/>
      <c r="E99" s="9"/>
      <c r="F99" s="9"/>
    </row>
    <row r="100" spans="1:6" x14ac:dyDescent="0.3">
      <c r="A100" s="22"/>
      <c r="B100" s="9"/>
      <c r="C100" s="9"/>
      <c r="D100" s="9"/>
      <c r="E100" s="9"/>
      <c r="F100" s="9"/>
    </row>
    <row r="101" spans="1:6" x14ac:dyDescent="0.3">
      <c r="A101" s="22"/>
      <c r="B101" s="9"/>
      <c r="C101" s="9"/>
      <c r="D101" s="9"/>
      <c r="E101" s="9"/>
      <c r="F101" s="9"/>
    </row>
    <row r="102" spans="1:6" x14ac:dyDescent="0.3">
      <c r="A102" s="22"/>
      <c r="B102" s="9"/>
      <c r="C102" s="9"/>
      <c r="D102" s="9"/>
      <c r="E102" s="9"/>
      <c r="F102" s="9"/>
    </row>
    <row r="103" spans="1:6" x14ac:dyDescent="0.3">
      <c r="A103" s="22"/>
      <c r="B103" s="9"/>
      <c r="C103" s="9"/>
      <c r="D103" s="9"/>
      <c r="E103" s="9"/>
      <c r="F103" s="9"/>
    </row>
    <row r="104" spans="1:6" x14ac:dyDescent="0.3">
      <c r="A104" s="22"/>
      <c r="B104" s="9"/>
      <c r="C104" s="9"/>
      <c r="D104" s="9"/>
      <c r="E104" s="9"/>
      <c r="F104" s="9"/>
    </row>
    <row r="105" spans="1:6" x14ac:dyDescent="0.3">
      <c r="A105" s="22"/>
      <c r="B105" s="9"/>
      <c r="C105" s="9"/>
      <c r="D105" s="9"/>
      <c r="E105" s="9"/>
      <c r="F105" s="9"/>
    </row>
    <row r="106" spans="1:6" x14ac:dyDescent="0.3">
      <c r="A106" s="22"/>
      <c r="B106" s="9"/>
      <c r="C106" s="9"/>
      <c r="D106" s="9"/>
      <c r="E106" s="9"/>
      <c r="F106" s="9"/>
    </row>
    <row r="107" spans="1:6" x14ac:dyDescent="0.3">
      <c r="A107" s="22"/>
      <c r="B107" s="9"/>
      <c r="C107" s="9"/>
      <c r="D107" s="9"/>
      <c r="E107" s="9"/>
      <c r="F107" s="9"/>
    </row>
    <row r="108" spans="1:6" x14ac:dyDescent="0.3">
      <c r="A108" s="22"/>
      <c r="B108" s="9"/>
      <c r="C108" s="9"/>
      <c r="D108" s="9"/>
      <c r="E108" s="9"/>
      <c r="F108" s="9"/>
    </row>
    <row r="109" spans="1:6" x14ac:dyDescent="0.3">
      <c r="A109" s="22"/>
      <c r="B109" s="9"/>
      <c r="C109" s="9"/>
      <c r="D109" s="9"/>
      <c r="E109" s="9"/>
      <c r="F109" s="9"/>
    </row>
    <row r="110" spans="1:6" x14ac:dyDescent="0.3">
      <c r="A110" s="22"/>
      <c r="B110" s="9"/>
      <c r="C110" s="9"/>
      <c r="D110" s="9"/>
      <c r="E110" s="9"/>
      <c r="F110" s="9"/>
    </row>
    <row r="111" spans="1:6" x14ac:dyDescent="0.3">
      <c r="A111" s="22"/>
      <c r="B111" s="9"/>
      <c r="C111" s="9"/>
      <c r="D111" s="9"/>
      <c r="E111" s="9"/>
      <c r="F111" s="9"/>
    </row>
    <row r="112" spans="1:6" x14ac:dyDescent="0.3">
      <c r="A112" s="22"/>
      <c r="B112" s="9"/>
      <c r="C112" s="9"/>
      <c r="D112" s="9"/>
      <c r="E112" s="9"/>
      <c r="F112" s="9"/>
    </row>
    <row r="113" spans="1:6" x14ac:dyDescent="0.3">
      <c r="A113" s="22"/>
      <c r="B113" s="9"/>
      <c r="C113" s="9"/>
      <c r="D113" s="9"/>
      <c r="E113" s="9"/>
      <c r="F113" s="9"/>
    </row>
    <row r="114" spans="1:6" x14ac:dyDescent="0.3">
      <c r="A114" s="22"/>
      <c r="B114" s="9"/>
      <c r="C114" s="9"/>
      <c r="D114" s="9"/>
      <c r="E114" s="9"/>
      <c r="F114" s="9"/>
    </row>
    <row r="115" spans="1:6" x14ac:dyDescent="0.3">
      <c r="A115" s="22"/>
      <c r="B115" s="9"/>
      <c r="C115" s="9"/>
      <c r="D115" s="9"/>
      <c r="E115" s="9"/>
      <c r="F115" s="9"/>
    </row>
    <row r="116" spans="1:6" x14ac:dyDescent="0.3">
      <c r="A116" s="22"/>
      <c r="B116" s="9"/>
      <c r="C116" s="9"/>
      <c r="D116" s="9"/>
      <c r="E116" s="9"/>
      <c r="F116" s="9"/>
    </row>
    <row r="117" spans="1:6" x14ac:dyDescent="0.3">
      <c r="A117" s="22"/>
      <c r="B117" s="9"/>
      <c r="C117" s="9"/>
      <c r="D117" s="9"/>
      <c r="E117" s="9"/>
      <c r="F117" s="9"/>
    </row>
    <row r="118" spans="1:6" x14ac:dyDescent="0.3">
      <c r="A118" s="22"/>
      <c r="B118" s="9"/>
      <c r="C118" s="9"/>
      <c r="D118" s="9"/>
      <c r="E118" s="9"/>
      <c r="F118" s="9"/>
    </row>
    <row r="119" spans="1:6" x14ac:dyDescent="0.3">
      <c r="A119" s="22"/>
      <c r="B119" s="9"/>
      <c r="C119" s="9"/>
      <c r="D119" s="9"/>
      <c r="E119" s="9"/>
      <c r="F119" s="9"/>
    </row>
    <row r="120" spans="1:6" x14ac:dyDescent="0.3">
      <c r="A120" s="22"/>
      <c r="B120" s="9"/>
      <c r="C120" s="9"/>
      <c r="D120" s="9"/>
      <c r="E120" s="9"/>
      <c r="F120" s="9"/>
    </row>
    <row r="121" spans="1:6" x14ac:dyDescent="0.3">
      <c r="A121" s="22"/>
      <c r="B121" s="9"/>
      <c r="C121" s="9"/>
      <c r="D121" s="9"/>
      <c r="E121" s="9"/>
      <c r="F121" s="9"/>
    </row>
    <row r="122" spans="1:6" x14ac:dyDescent="0.3">
      <c r="A122" s="22"/>
      <c r="B122" s="9"/>
      <c r="C122" s="9"/>
      <c r="D122" s="9"/>
      <c r="E122" s="9"/>
      <c r="F122" s="9"/>
    </row>
    <row r="123" spans="1:6" x14ac:dyDescent="0.3">
      <c r="A123" s="22"/>
      <c r="B123" s="9"/>
      <c r="C123" s="9"/>
      <c r="D123" s="9"/>
      <c r="E123" s="9"/>
      <c r="F123" s="9"/>
    </row>
    <row r="124" spans="1:6" x14ac:dyDescent="0.3">
      <c r="A124" s="22"/>
      <c r="B124" s="9"/>
      <c r="C124" s="9"/>
      <c r="D124" s="9"/>
      <c r="E124" s="9"/>
      <c r="F124" s="9"/>
    </row>
    <row r="125" spans="1:6" x14ac:dyDescent="0.3">
      <c r="A125" s="22"/>
      <c r="B125" s="9"/>
      <c r="C125" s="9"/>
      <c r="D125" s="9"/>
      <c r="E125" s="9"/>
      <c r="F125" s="9"/>
    </row>
    <row r="126" spans="1:6" x14ac:dyDescent="0.3">
      <c r="A126" s="22"/>
      <c r="B126" s="9"/>
      <c r="C126" s="9"/>
      <c r="D126" s="9"/>
      <c r="E126" s="9"/>
      <c r="F126" s="9"/>
    </row>
    <row r="127" spans="1:6" x14ac:dyDescent="0.3">
      <c r="A127" s="22"/>
      <c r="B127" s="9"/>
      <c r="C127" s="9"/>
      <c r="D127" s="9"/>
      <c r="E127" s="9"/>
      <c r="F127" s="9"/>
    </row>
    <row r="128" spans="1:6" x14ac:dyDescent="0.3">
      <c r="A128" s="22"/>
      <c r="B128" s="9"/>
      <c r="C128" s="9"/>
      <c r="D128" s="9"/>
      <c r="E128" s="9"/>
      <c r="F128" s="9"/>
    </row>
    <row r="129" spans="1:6" x14ac:dyDescent="0.3">
      <c r="A129" s="22"/>
      <c r="B129" s="9"/>
      <c r="C129" s="9"/>
      <c r="D129" s="9"/>
      <c r="E129" s="9"/>
      <c r="F129" s="9"/>
    </row>
    <row r="130" spans="1:6" x14ac:dyDescent="0.3">
      <c r="A130" s="22"/>
      <c r="B130" s="9"/>
      <c r="C130" s="9"/>
      <c r="D130" s="9"/>
      <c r="E130" s="9"/>
      <c r="F130" s="9"/>
    </row>
    <row r="131" spans="1:6" x14ac:dyDescent="0.3">
      <c r="A131" s="22"/>
      <c r="B131" s="9"/>
      <c r="C131" s="9"/>
      <c r="D131" s="9"/>
      <c r="E131" s="9"/>
      <c r="F131" s="9"/>
    </row>
    <row r="132" spans="1:6" x14ac:dyDescent="0.3">
      <c r="A132" s="22"/>
      <c r="B132" s="9"/>
      <c r="C132" s="9"/>
      <c r="D132" s="9"/>
      <c r="E132" s="9"/>
      <c r="F132" s="9"/>
    </row>
    <row r="133" spans="1:6" x14ac:dyDescent="0.3">
      <c r="A133" s="22"/>
      <c r="B133" s="9"/>
      <c r="C133" s="9"/>
      <c r="D133" s="9"/>
      <c r="E133" s="9"/>
      <c r="F133" s="9"/>
    </row>
    <row r="134" spans="1:6" x14ac:dyDescent="0.3">
      <c r="A134" s="22"/>
      <c r="B134" s="9"/>
      <c r="C134" s="9"/>
      <c r="D134" s="9"/>
      <c r="E134" s="9"/>
      <c r="F134" s="9"/>
    </row>
    <row r="135" spans="1:6" x14ac:dyDescent="0.3">
      <c r="A135" s="22"/>
      <c r="B135" s="9"/>
      <c r="C135" s="9"/>
      <c r="D135" s="9"/>
      <c r="E135" s="9"/>
      <c r="F135" s="9"/>
    </row>
    <row r="136" spans="1:6" x14ac:dyDescent="0.3">
      <c r="A136" s="22"/>
      <c r="B136" s="9"/>
      <c r="C136" s="9"/>
      <c r="D136" s="9"/>
      <c r="E136" s="9"/>
      <c r="F136" s="9"/>
    </row>
    <row r="137" spans="1:6" x14ac:dyDescent="0.3">
      <c r="A137" s="22"/>
      <c r="B137" s="9"/>
      <c r="C137" s="9"/>
      <c r="D137" s="9"/>
      <c r="E137" s="9"/>
      <c r="F137" s="9"/>
    </row>
    <row r="138" spans="1:6" x14ac:dyDescent="0.3">
      <c r="A138" s="22"/>
      <c r="B138" s="9"/>
      <c r="C138" s="9"/>
      <c r="D138" s="9"/>
      <c r="E138" s="9"/>
      <c r="F138" s="9"/>
    </row>
    <row r="139" spans="1:6" x14ac:dyDescent="0.3">
      <c r="A139" s="22"/>
      <c r="B139" s="9"/>
      <c r="C139" s="9"/>
      <c r="D139" s="9"/>
      <c r="E139" s="9"/>
      <c r="F139" s="9"/>
    </row>
    <row r="140" spans="1:6" x14ac:dyDescent="0.3">
      <c r="A140" s="22"/>
      <c r="B140" s="9"/>
      <c r="C140" s="9"/>
      <c r="D140" s="9"/>
      <c r="E140" s="9"/>
      <c r="F140" s="9"/>
    </row>
    <row r="141" spans="1:6" x14ac:dyDescent="0.3">
      <c r="A141" s="22"/>
      <c r="B141" s="9"/>
      <c r="C141" s="9"/>
      <c r="D141" s="9"/>
      <c r="E141" s="9"/>
      <c r="F141" s="9"/>
    </row>
    <row r="142" spans="1:6" x14ac:dyDescent="0.3">
      <c r="A142" s="22"/>
      <c r="B142" s="9"/>
      <c r="C142" s="9"/>
      <c r="D142" s="9"/>
      <c r="E142" s="9"/>
      <c r="F142" s="9"/>
    </row>
    <row r="143" spans="1:6" x14ac:dyDescent="0.3">
      <c r="A143" s="22"/>
      <c r="B143" s="9"/>
      <c r="C143" s="9"/>
      <c r="D143" s="9"/>
      <c r="E143" s="9"/>
      <c r="F143" s="9"/>
    </row>
    <row r="144" spans="1:6" x14ac:dyDescent="0.3">
      <c r="A144" s="22"/>
      <c r="B144" s="9"/>
      <c r="C144" s="9"/>
      <c r="D144" s="9"/>
      <c r="E144" s="9"/>
      <c r="F144" s="9"/>
    </row>
    <row r="145" spans="1:6" x14ac:dyDescent="0.3">
      <c r="A145" s="22"/>
      <c r="B145" s="9"/>
      <c r="C145" s="9"/>
      <c r="D145" s="9"/>
      <c r="E145" s="9"/>
      <c r="F145" s="9"/>
    </row>
    <row r="146" spans="1:6" x14ac:dyDescent="0.3">
      <c r="A146" s="22"/>
      <c r="B146" s="9"/>
      <c r="C146" s="9"/>
      <c r="D146" s="9"/>
      <c r="E146" s="9"/>
      <c r="F146" s="9"/>
    </row>
    <row r="147" spans="1:6" x14ac:dyDescent="0.3">
      <c r="A147" s="22"/>
      <c r="B147" s="9"/>
      <c r="C147" s="9"/>
      <c r="D147" s="9"/>
      <c r="E147" s="9"/>
      <c r="F147" s="9"/>
    </row>
    <row r="148" spans="1:6" x14ac:dyDescent="0.3">
      <c r="A148" s="22"/>
      <c r="B148" s="9"/>
      <c r="C148" s="9"/>
      <c r="D148" s="9"/>
      <c r="E148" s="9"/>
      <c r="F148" s="9"/>
    </row>
    <row r="149" spans="1:6" x14ac:dyDescent="0.3">
      <c r="A149" s="22"/>
      <c r="B149" s="9"/>
      <c r="C149" s="9"/>
      <c r="D149" s="9"/>
      <c r="E149" s="9"/>
      <c r="F149" s="9"/>
    </row>
    <row r="150" spans="1:6" x14ac:dyDescent="0.3">
      <c r="A150" s="22"/>
      <c r="B150" s="9"/>
      <c r="C150" s="9"/>
      <c r="D150" s="9"/>
      <c r="E150" s="9"/>
      <c r="F150" s="9"/>
    </row>
    <row r="151" spans="1:6" x14ac:dyDescent="0.3">
      <c r="A151" s="22"/>
      <c r="B151" s="9"/>
      <c r="C151" s="9"/>
      <c r="D151" s="9"/>
      <c r="E151" s="9"/>
      <c r="F151" s="9"/>
    </row>
    <row r="152" spans="1:6" x14ac:dyDescent="0.3">
      <c r="A152" s="22"/>
      <c r="B152" s="9"/>
      <c r="C152" s="9"/>
      <c r="D152" s="9"/>
      <c r="E152" s="9"/>
      <c r="F152" s="9"/>
    </row>
    <row r="153" spans="1:6" x14ac:dyDescent="0.3">
      <c r="A153" s="22"/>
      <c r="B153" s="9"/>
      <c r="C153" s="9"/>
      <c r="D153" s="9"/>
      <c r="E153" s="9"/>
      <c r="F153" s="9"/>
    </row>
    <row r="154" spans="1:6" x14ac:dyDescent="0.3">
      <c r="A154" s="22"/>
      <c r="B154" s="9"/>
      <c r="C154" s="9"/>
      <c r="D154" s="9"/>
      <c r="E154" s="9"/>
      <c r="F154" s="9"/>
    </row>
    <row r="155" spans="1:6" x14ac:dyDescent="0.3">
      <c r="A155" s="22"/>
      <c r="B155" s="9"/>
      <c r="C155" s="9"/>
      <c r="D155" s="9"/>
      <c r="E155" s="9"/>
      <c r="F155" s="9"/>
    </row>
    <row r="156" spans="1:6" x14ac:dyDescent="0.3">
      <c r="A156" s="22"/>
      <c r="B156" s="9"/>
      <c r="C156" s="9"/>
      <c r="D156" s="9"/>
      <c r="E156" s="9"/>
      <c r="F156" s="9"/>
    </row>
    <row r="157" spans="1:6" x14ac:dyDescent="0.3">
      <c r="A157" s="22"/>
      <c r="B157" s="9"/>
      <c r="C157" s="9"/>
      <c r="D157" s="9"/>
      <c r="E157" s="9"/>
      <c r="F157" s="9"/>
    </row>
    <row r="158" spans="1:6" x14ac:dyDescent="0.3">
      <c r="A158" s="22"/>
      <c r="B158" s="9"/>
      <c r="C158" s="9"/>
      <c r="D158" s="9"/>
      <c r="E158" s="9"/>
      <c r="F158" s="9"/>
    </row>
    <row r="159" spans="1:6" x14ac:dyDescent="0.3">
      <c r="A159" s="22"/>
      <c r="B159" s="9"/>
      <c r="C159" s="9"/>
      <c r="D159" s="9"/>
      <c r="E159" s="9"/>
      <c r="F159" s="9"/>
    </row>
    <row r="160" spans="1:6" x14ac:dyDescent="0.3">
      <c r="A160" s="22"/>
      <c r="B160" s="9"/>
      <c r="C160" s="9"/>
      <c r="D160" s="9"/>
      <c r="E160" s="9"/>
      <c r="F160" s="9"/>
    </row>
    <row r="161" spans="1:6" x14ac:dyDescent="0.3">
      <c r="A161" s="22"/>
      <c r="B161" s="9"/>
      <c r="C161" s="9"/>
      <c r="D161" s="9"/>
      <c r="E161" s="9"/>
      <c r="F161" s="9"/>
    </row>
    <row r="162" spans="1:6" x14ac:dyDescent="0.3">
      <c r="A162" s="22"/>
      <c r="B162" s="9"/>
      <c r="C162" s="9"/>
      <c r="D162" s="9"/>
      <c r="E162" s="9"/>
      <c r="F162" s="9"/>
    </row>
    <row r="163" spans="1:6" x14ac:dyDescent="0.3">
      <c r="A163" s="22"/>
      <c r="B163" s="9"/>
      <c r="C163" s="9"/>
      <c r="D163" s="9"/>
      <c r="E163" s="9"/>
      <c r="F163" s="9"/>
    </row>
    <row r="164" spans="1:6" x14ac:dyDescent="0.3">
      <c r="A164" s="22"/>
      <c r="B164" s="9"/>
      <c r="C164" s="9"/>
      <c r="D164" s="9"/>
      <c r="E164" s="9"/>
      <c r="F164" s="9"/>
    </row>
    <row r="165" spans="1:6" x14ac:dyDescent="0.3">
      <c r="A165" s="22"/>
      <c r="B165" s="9"/>
      <c r="C165" s="9"/>
      <c r="D165" s="9"/>
      <c r="E165" s="9"/>
      <c r="F165" s="9"/>
    </row>
    <row r="166" spans="1:6" x14ac:dyDescent="0.3">
      <c r="A166" s="22"/>
      <c r="B166" s="9"/>
      <c r="C166" s="9"/>
      <c r="D166" s="9"/>
      <c r="E166" s="9"/>
      <c r="F166" s="9"/>
    </row>
    <row r="167" spans="1:6" x14ac:dyDescent="0.3">
      <c r="A167" s="23"/>
      <c r="B167" s="9"/>
      <c r="C167" s="9"/>
      <c r="D167" s="9"/>
      <c r="E167" s="9"/>
      <c r="F167" s="9"/>
    </row>
    <row r="168" spans="1:6" x14ac:dyDescent="0.3">
      <c r="A168" s="22"/>
      <c r="B168" s="9"/>
      <c r="C168" s="9"/>
      <c r="D168" s="9"/>
      <c r="E168" s="9"/>
      <c r="F168" s="9"/>
    </row>
    <row r="169" spans="1:6" x14ac:dyDescent="0.3">
      <c r="A169" s="22"/>
      <c r="B169" s="9"/>
      <c r="C169" s="9"/>
      <c r="D169" s="9"/>
      <c r="E169" s="9"/>
      <c r="F169" s="9"/>
    </row>
    <row r="170" spans="1:6" x14ac:dyDescent="0.3">
      <c r="A170" s="22"/>
      <c r="B170" s="9"/>
      <c r="C170" s="9"/>
      <c r="D170" s="9"/>
      <c r="E170" s="9"/>
      <c r="F170" s="9"/>
    </row>
    <row r="171" spans="1:6" x14ac:dyDescent="0.3">
      <c r="A171" s="22"/>
      <c r="B171" s="9"/>
      <c r="C171" s="9"/>
      <c r="D171" s="9"/>
      <c r="E171" s="9"/>
      <c r="F171" s="9"/>
    </row>
    <row r="172" spans="1:6" x14ac:dyDescent="0.3">
      <c r="A172" s="22"/>
      <c r="B172" s="9"/>
      <c r="C172" s="9"/>
      <c r="D172" s="9"/>
      <c r="E172" s="9"/>
      <c r="F172" s="9"/>
    </row>
    <row r="173" spans="1:6" x14ac:dyDescent="0.3">
      <c r="A173" s="22"/>
      <c r="B173" s="9"/>
      <c r="C173" s="9"/>
      <c r="D173" s="9"/>
      <c r="E173" s="9"/>
      <c r="F173" s="9"/>
    </row>
    <row r="174" spans="1:6" x14ac:dyDescent="0.3">
      <c r="A174" s="22"/>
      <c r="B174" s="9"/>
      <c r="C174" s="9"/>
      <c r="D174" s="9"/>
      <c r="E174" s="9"/>
      <c r="F174" s="9"/>
    </row>
    <row r="175" spans="1:6" x14ac:dyDescent="0.3">
      <c r="A175" s="22"/>
      <c r="B175" s="9"/>
      <c r="C175" s="9"/>
      <c r="D175" s="9"/>
      <c r="E175" s="9"/>
      <c r="F175" s="9"/>
    </row>
    <row r="176" spans="1:6" x14ac:dyDescent="0.3">
      <c r="A176" s="22"/>
      <c r="B176" s="9"/>
      <c r="C176" s="9"/>
      <c r="D176" s="9"/>
      <c r="E176" s="9"/>
      <c r="F176" s="9"/>
    </row>
    <row r="177" spans="1:6" x14ac:dyDescent="0.3">
      <c r="A177" s="22"/>
      <c r="B177" s="9"/>
      <c r="C177" s="9"/>
      <c r="D177" s="9"/>
      <c r="E177" s="9"/>
      <c r="F177" s="9"/>
    </row>
    <row r="178" spans="1:6" x14ac:dyDescent="0.3">
      <c r="A178" s="22"/>
      <c r="B178" s="9"/>
      <c r="C178" s="9"/>
      <c r="D178" s="9"/>
      <c r="E178" s="9"/>
      <c r="F178" s="9"/>
    </row>
    <row r="179" spans="1:6" x14ac:dyDescent="0.3">
      <c r="A179" s="22"/>
      <c r="B179" s="9"/>
      <c r="C179" s="9"/>
      <c r="D179" s="9"/>
      <c r="E179" s="9"/>
      <c r="F179" s="9"/>
    </row>
    <row r="180" spans="1:6" x14ac:dyDescent="0.3">
      <c r="A180" s="22"/>
      <c r="B180" s="9"/>
      <c r="C180" s="9"/>
      <c r="D180" s="9"/>
      <c r="E180" s="9"/>
      <c r="F180" s="9"/>
    </row>
    <row r="181" spans="1:6" x14ac:dyDescent="0.3">
      <c r="A181" s="22"/>
      <c r="B181" s="9"/>
      <c r="C181" s="9"/>
      <c r="D181" s="9"/>
      <c r="E181" s="9"/>
      <c r="F181" s="9"/>
    </row>
    <row r="182" spans="1:6" x14ac:dyDescent="0.3">
      <c r="A182" s="9"/>
      <c r="B182" s="9"/>
      <c r="C182" s="9"/>
      <c r="D182" s="9"/>
      <c r="E182" s="9"/>
      <c r="F182" s="9"/>
    </row>
  </sheetData>
  <pageMargins left="0.7" right="0.7" top="0.75" bottom="0.75" header="0.3" footer="0.3"/>
  <pageSetup paperSize="9" orientation="portrait" r:id="rId1"/>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D3036-AA1E-4035-920A-40630BCB1CC2}">
  <dimension ref="A1:BX427"/>
  <sheetViews>
    <sheetView topLeftCell="A64" zoomScaleNormal="100" workbookViewId="0">
      <selection activeCell="T90" sqref="T90"/>
    </sheetView>
  </sheetViews>
  <sheetFormatPr defaultColWidth="8.58203125" defaultRowHeight="14" x14ac:dyDescent="0.3"/>
  <cols>
    <col min="1" max="1" width="15.83203125" style="126" customWidth="1"/>
    <col min="2" max="45" width="10.58203125" style="126" customWidth="1"/>
    <col min="46" max="46" width="13.9140625" style="126" customWidth="1"/>
    <col min="47" max="50" width="10.58203125" style="126" customWidth="1"/>
    <col min="51" max="51" width="15.5" style="126" customWidth="1"/>
    <col min="52" max="75" width="9.83203125" style="126" customWidth="1"/>
    <col min="76" max="76" width="14" style="126" customWidth="1"/>
    <col min="77" max="16384" width="8.58203125" style="126"/>
  </cols>
  <sheetData>
    <row r="1" spans="1:76" ht="18.5" x14ac:dyDescent="0.45">
      <c r="A1" s="125" t="s">
        <v>438</v>
      </c>
    </row>
    <row r="2" spans="1:76" ht="16" customHeight="1" x14ac:dyDescent="0.45">
      <c r="A2" s="125"/>
    </row>
    <row r="3" spans="1:76" ht="14.5" x14ac:dyDescent="0.35">
      <c r="B3" s="136" t="s">
        <v>437</v>
      </c>
    </row>
    <row r="4" spans="1:76" ht="14.5" x14ac:dyDescent="0.35">
      <c r="A4" s="129" t="s">
        <v>142</v>
      </c>
      <c r="B4" s="127" t="s">
        <v>46</v>
      </c>
      <c r="C4" s="127" t="s">
        <v>47</v>
      </c>
      <c r="D4" s="127" t="s">
        <v>48</v>
      </c>
      <c r="E4" s="127" t="s">
        <v>49</v>
      </c>
      <c r="F4" s="127" t="s">
        <v>50</v>
      </c>
      <c r="G4" s="127" t="s">
        <v>51</v>
      </c>
      <c r="H4" s="127" t="s">
        <v>52</v>
      </c>
      <c r="I4" s="127" t="s">
        <v>53</v>
      </c>
      <c r="J4" s="127" t="s">
        <v>54</v>
      </c>
      <c r="K4" s="127" t="s">
        <v>55</v>
      </c>
      <c r="L4" s="127" t="s">
        <v>56</v>
      </c>
      <c r="M4" s="127" t="s">
        <v>58</v>
      </c>
      <c r="N4" s="127" t="s">
        <v>59</v>
      </c>
      <c r="O4" s="127" t="s">
        <v>60</v>
      </c>
      <c r="P4" s="127" t="s">
        <v>61</v>
      </c>
      <c r="Q4" s="127" t="s">
        <v>62</v>
      </c>
      <c r="R4" s="127" t="s">
        <v>63</v>
      </c>
      <c r="S4" s="127" t="s">
        <v>64</v>
      </c>
      <c r="T4" s="127" t="s">
        <v>65</v>
      </c>
      <c r="U4" s="127" t="s">
        <v>66</v>
      </c>
      <c r="V4" s="127" t="s">
        <v>67</v>
      </c>
      <c r="W4" s="127" t="s">
        <v>68</v>
      </c>
      <c r="X4" s="127" t="s">
        <v>69</v>
      </c>
      <c r="Y4" s="127" t="s">
        <v>70</v>
      </c>
      <c r="Z4" s="127" t="s">
        <v>72</v>
      </c>
      <c r="AA4" s="127" t="s">
        <v>73</v>
      </c>
      <c r="AB4" s="127" t="s">
        <v>74</v>
      </c>
      <c r="AC4" s="127" t="s">
        <v>75</v>
      </c>
      <c r="AD4" s="127" t="s">
        <v>76</v>
      </c>
      <c r="AE4" s="127" t="s">
        <v>77</v>
      </c>
      <c r="AF4" s="127" t="s">
        <v>78</v>
      </c>
      <c r="AG4" s="127" t="s">
        <v>79</v>
      </c>
      <c r="AH4" s="127" t="s">
        <v>80</v>
      </c>
      <c r="AI4" s="127" t="s">
        <v>81</v>
      </c>
      <c r="AJ4" s="127" t="s">
        <v>83</v>
      </c>
      <c r="AK4" s="127" t="s">
        <v>84</v>
      </c>
      <c r="AL4" s="127" t="s">
        <v>85</v>
      </c>
      <c r="AM4" s="127" t="s">
        <v>86</v>
      </c>
      <c r="AN4" s="127" t="s">
        <v>87</v>
      </c>
      <c r="AO4" s="127" t="s">
        <v>88</v>
      </c>
      <c r="AP4" s="127" t="s">
        <v>89</v>
      </c>
      <c r="AQ4" s="127" t="s">
        <v>90</v>
      </c>
      <c r="AR4" s="127" t="s">
        <v>91</v>
      </c>
      <c r="AS4" s="127" t="s">
        <v>92</v>
      </c>
      <c r="AT4" s="127" t="s">
        <v>93</v>
      </c>
      <c r="AU4" s="127" t="s">
        <v>94</v>
      </c>
      <c r="AV4" s="127" t="s">
        <v>329</v>
      </c>
      <c r="AW4" s="127" t="s">
        <v>95</v>
      </c>
      <c r="AX4" s="127" t="s">
        <v>96</v>
      </c>
      <c r="AY4" s="127" t="s">
        <v>98</v>
      </c>
      <c r="AZ4" s="127" t="s">
        <v>99</v>
      </c>
      <c r="BA4" s="127" t="s">
        <v>342</v>
      </c>
      <c r="BB4" s="127" t="s">
        <v>100</v>
      </c>
      <c r="BC4" s="127" t="s">
        <v>101</v>
      </c>
      <c r="BD4" s="127" t="s">
        <v>102</v>
      </c>
      <c r="BE4" s="127" t="s">
        <v>103</v>
      </c>
      <c r="BF4" s="127" t="s">
        <v>105</v>
      </c>
      <c r="BG4" s="127" t="s">
        <v>106</v>
      </c>
      <c r="BH4" s="127" t="s">
        <v>107</v>
      </c>
      <c r="BI4" s="127" t="s">
        <v>108</v>
      </c>
      <c r="BJ4" s="127" t="s">
        <v>109</v>
      </c>
      <c r="BK4" s="127" t="s">
        <v>110</v>
      </c>
      <c r="BL4" s="127" t="s">
        <v>111</v>
      </c>
      <c r="BM4" s="127" t="s">
        <v>112</v>
      </c>
      <c r="BN4" s="127" t="s">
        <v>113</v>
      </c>
      <c r="BO4" s="127" t="s">
        <v>114</v>
      </c>
      <c r="BP4" s="127" t="s">
        <v>115</v>
      </c>
      <c r="BQ4" s="127" t="s">
        <v>116</v>
      </c>
      <c r="BR4" s="127" t="s">
        <v>117</v>
      </c>
      <c r="BS4" s="127" t="s">
        <v>118</v>
      </c>
      <c r="BT4" s="127" t="s">
        <v>119</v>
      </c>
      <c r="BU4" s="127" t="s">
        <v>120</v>
      </c>
      <c r="BV4" s="127" t="s">
        <v>121</v>
      </c>
      <c r="BW4" s="127" t="s">
        <v>122</v>
      </c>
      <c r="BX4" s="127" t="s">
        <v>123</v>
      </c>
    </row>
    <row r="5" spans="1:76" s="138" customFormat="1" ht="14.5" x14ac:dyDescent="0.35">
      <c r="A5" s="127" t="s">
        <v>427</v>
      </c>
      <c r="B5" s="137">
        <v>19</v>
      </c>
      <c r="C5" s="137">
        <v>788</v>
      </c>
      <c r="D5" s="137">
        <v>1396</v>
      </c>
      <c r="E5" s="137">
        <v>450</v>
      </c>
      <c r="F5" s="137">
        <v>3774</v>
      </c>
      <c r="G5" s="137">
        <v>5485</v>
      </c>
      <c r="H5" s="137">
        <v>15</v>
      </c>
      <c r="I5" s="137">
        <v>34</v>
      </c>
      <c r="J5" s="137">
        <v>251</v>
      </c>
      <c r="K5" s="137">
        <v>98</v>
      </c>
      <c r="L5" s="137">
        <v>349</v>
      </c>
      <c r="M5" s="137">
        <v>436</v>
      </c>
      <c r="N5" s="137">
        <v>27126</v>
      </c>
      <c r="O5" s="137">
        <v>381</v>
      </c>
      <c r="P5" s="137">
        <v>214</v>
      </c>
      <c r="Q5" s="137">
        <v>5113</v>
      </c>
      <c r="R5" s="137">
        <v>9295</v>
      </c>
      <c r="S5" s="137">
        <v>1335</v>
      </c>
      <c r="T5" s="137">
        <v>8</v>
      </c>
      <c r="U5" s="137">
        <v>825</v>
      </c>
      <c r="V5" s="137">
        <v>23</v>
      </c>
      <c r="W5" s="137">
        <v>58</v>
      </c>
      <c r="X5" s="137">
        <v>8</v>
      </c>
      <c r="Y5" s="137">
        <v>1800</v>
      </c>
      <c r="Z5" s="137">
        <v>177</v>
      </c>
      <c r="AA5" s="137">
        <v>69</v>
      </c>
      <c r="AB5" s="137">
        <v>4</v>
      </c>
      <c r="AC5" s="137">
        <v>1</v>
      </c>
      <c r="AD5" s="137">
        <v>527</v>
      </c>
      <c r="AE5" s="137">
        <v>56</v>
      </c>
      <c r="AF5" s="137">
        <v>2</v>
      </c>
      <c r="AG5" s="137">
        <v>124</v>
      </c>
      <c r="AH5" s="137">
        <v>29</v>
      </c>
      <c r="AI5" s="137">
        <v>268</v>
      </c>
      <c r="AJ5" s="137">
        <v>14</v>
      </c>
      <c r="AK5" s="137">
        <v>6</v>
      </c>
      <c r="AL5" s="137">
        <v>29</v>
      </c>
      <c r="AM5" s="137">
        <v>3</v>
      </c>
      <c r="AN5" s="137">
        <v>109</v>
      </c>
      <c r="AO5" s="137">
        <v>268</v>
      </c>
      <c r="AP5" s="137">
        <v>1</v>
      </c>
      <c r="AQ5" s="137">
        <v>13</v>
      </c>
      <c r="AR5" s="137">
        <v>7</v>
      </c>
      <c r="AS5" s="137">
        <v>44</v>
      </c>
      <c r="AT5" s="137">
        <v>20</v>
      </c>
      <c r="AU5" s="137">
        <v>193</v>
      </c>
      <c r="AV5" s="137">
        <v>1</v>
      </c>
      <c r="AW5" s="137">
        <v>55</v>
      </c>
      <c r="AX5" s="137">
        <v>30</v>
      </c>
      <c r="AY5" s="137">
        <v>13</v>
      </c>
      <c r="AZ5" s="137">
        <v>6</v>
      </c>
      <c r="BA5" s="137">
        <v>4</v>
      </c>
      <c r="BB5" s="137">
        <v>9</v>
      </c>
      <c r="BC5" s="137">
        <v>44</v>
      </c>
      <c r="BD5" s="137">
        <v>18</v>
      </c>
      <c r="BE5" s="137">
        <v>1</v>
      </c>
      <c r="BF5" s="137">
        <v>84</v>
      </c>
      <c r="BG5" s="137">
        <v>512</v>
      </c>
      <c r="BH5" s="137">
        <v>340</v>
      </c>
      <c r="BI5" s="137">
        <v>10</v>
      </c>
      <c r="BJ5" s="137">
        <v>498</v>
      </c>
      <c r="BK5" s="137">
        <v>47</v>
      </c>
      <c r="BL5" s="137">
        <v>48</v>
      </c>
      <c r="BM5" s="137">
        <v>2090</v>
      </c>
      <c r="BN5" s="137">
        <v>134</v>
      </c>
      <c r="BO5" s="137">
        <v>1665</v>
      </c>
      <c r="BP5" s="137">
        <v>296</v>
      </c>
      <c r="BQ5" s="137">
        <v>3726</v>
      </c>
      <c r="BR5" s="137">
        <v>19527</v>
      </c>
      <c r="BS5" s="137">
        <v>5297</v>
      </c>
      <c r="BT5" s="137">
        <v>8708</v>
      </c>
      <c r="BU5" s="137">
        <v>67</v>
      </c>
      <c r="BV5" s="137">
        <v>801</v>
      </c>
      <c r="BW5" s="137">
        <v>29</v>
      </c>
      <c r="BX5" s="137">
        <f>SUM(Tabell7[[#This Row],[02071110]:[16023985]])</f>
        <v>105305</v>
      </c>
    </row>
    <row r="6" spans="1:76" ht="14.5" x14ac:dyDescent="0.35">
      <c r="A6" s="127" t="s">
        <v>10</v>
      </c>
      <c r="B6" s="135">
        <v>6</v>
      </c>
      <c r="C6" s="135">
        <v>767</v>
      </c>
      <c r="D6" s="135">
        <v>306</v>
      </c>
      <c r="E6" s="135">
        <v>223</v>
      </c>
      <c r="F6" s="135">
        <v>1188</v>
      </c>
      <c r="G6" s="135">
        <v>2389</v>
      </c>
      <c r="H6" s="135">
        <v>0</v>
      </c>
      <c r="I6" s="135">
        <v>8</v>
      </c>
      <c r="J6" s="135">
        <v>22</v>
      </c>
      <c r="K6" s="135">
        <v>68</v>
      </c>
      <c r="L6" s="135">
        <v>115</v>
      </c>
      <c r="M6" s="135">
        <v>91</v>
      </c>
      <c r="N6" s="135">
        <v>17410</v>
      </c>
      <c r="O6" s="135">
        <v>107</v>
      </c>
      <c r="P6" s="135">
        <v>48</v>
      </c>
      <c r="Q6" s="135">
        <v>3814</v>
      </c>
      <c r="R6" s="135">
        <v>8313</v>
      </c>
      <c r="S6" s="135">
        <v>1076</v>
      </c>
      <c r="T6" s="135">
        <v>8</v>
      </c>
      <c r="U6" s="135">
        <v>377</v>
      </c>
      <c r="V6" s="135">
        <v>3</v>
      </c>
      <c r="W6" s="135">
        <v>0</v>
      </c>
      <c r="X6" s="135">
        <v>0</v>
      </c>
      <c r="Y6" s="135">
        <v>710</v>
      </c>
      <c r="Z6" s="135">
        <v>164</v>
      </c>
      <c r="AA6" s="135">
        <v>0</v>
      </c>
      <c r="AB6" s="135">
        <v>4</v>
      </c>
      <c r="AC6" s="135">
        <v>0</v>
      </c>
      <c r="AD6" s="135">
        <v>37</v>
      </c>
      <c r="AE6" s="135">
        <v>12</v>
      </c>
      <c r="AF6" s="135">
        <v>2</v>
      </c>
      <c r="AG6" s="135">
        <v>15</v>
      </c>
      <c r="AH6" s="135">
        <v>0</v>
      </c>
      <c r="AI6" s="135">
        <v>248</v>
      </c>
      <c r="AJ6" s="135">
        <v>0</v>
      </c>
      <c r="AK6" s="135">
        <v>0</v>
      </c>
      <c r="AL6" s="135">
        <v>0</v>
      </c>
      <c r="AM6" s="135">
        <v>0</v>
      </c>
      <c r="AN6" s="135">
        <v>13</v>
      </c>
      <c r="AO6" s="135">
        <v>0</v>
      </c>
      <c r="AP6" s="135">
        <v>0</v>
      </c>
      <c r="AQ6" s="135">
        <v>1</v>
      </c>
      <c r="AR6" s="135">
        <v>0</v>
      </c>
      <c r="AS6" s="135">
        <v>0</v>
      </c>
      <c r="AT6" s="135">
        <v>0</v>
      </c>
      <c r="AU6" s="135">
        <v>42</v>
      </c>
      <c r="AV6" s="135">
        <v>0</v>
      </c>
      <c r="AW6" s="135">
        <v>4</v>
      </c>
      <c r="AX6" s="135">
        <v>1</v>
      </c>
      <c r="AY6" s="135">
        <v>4</v>
      </c>
      <c r="AZ6" s="135">
        <v>0</v>
      </c>
      <c r="BA6" s="135">
        <v>0</v>
      </c>
      <c r="BB6" s="135">
        <v>0</v>
      </c>
      <c r="BC6" s="135">
        <v>14</v>
      </c>
      <c r="BD6" s="135">
        <v>0</v>
      </c>
      <c r="BE6" s="135">
        <v>1</v>
      </c>
      <c r="BF6" s="135">
        <v>0</v>
      </c>
      <c r="BG6" s="135">
        <v>0</v>
      </c>
      <c r="BH6" s="135">
        <v>0</v>
      </c>
      <c r="BI6" s="135">
        <v>1</v>
      </c>
      <c r="BJ6" s="135">
        <v>0</v>
      </c>
      <c r="BK6" s="135">
        <v>0</v>
      </c>
      <c r="BL6" s="135">
        <v>0</v>
      </c>
      <c r="BM6" s="135">
        <v>51</v>
      </c>
      <c r="BN6" s="135">
        <v>30</v>
      </c>
      <c r="BO6" s="135">
        <v>630</v>
      </c>
      <c r="BP6" s="135">
        <v>9</v>
      </c>
      <c r="BQ6" s="135">
        <v>1462</v>
      </c>
      <c r="BR6" s="135">
        <v>12024</v>
      </c>
      <c r="BS6" s="135">
        <v>2140</v>
      </c>
      <c r="BT6" s="135">
        <v>3060</v>
      </c>
      <c r="BU6" s="135">
        <v>37</v>
      </c>
      <c r="BV6" s="135">
        <v>103</v>
      </c>
      <c r="BW6" s="135">
        <v>26</v>
      </c>
      <c r="BX6" s="137">
        <f>SUM(Tabell7[[#This Row],[02071110]:[16023985]])</f>
        <v>57184</v>
      </c>
    </row>
    <row r="7" spans="1:76" ht="14.5" x14ac:dyDescent="0.35">
      <c r="A7" s="127" t="s">
        <v>11</v>
      </c>
      <c r="B7" s="135">
        <v>10</v>
      </c>
      <c r="C7" s="135">
        <v>0</v>
      </c>
      <c r="D7" s="135">
        <v>0</v>
      </c>
      <c r="E7" s="135">
        <v>92</v>
      </c>
      <c r="F7" s="135">
        <v>790</v>
      </c>
      <c r="G7" s="135">
        <v>1832</v>
      </c>
      <c r="H7" s="135">
        <v>0</v>
      </c>
      <c r="I7" s="135">
        <v>6</v>
      </c>
      <c r="J7" s="135">
        <v>4</v>
      </c>
      <c r="K7" s="135">
        <v>6</v>
      </c>
      <c r="L7" s="135">
        <v>228</v>
      </c>
      <c r="M7" s="135">
        <v>243</v>
      </c>
      <c r="N7" s="135">
        <v>3659</v>
      </c>
      <c r="O7" s="135">
        <v>131</v>
      </c>
      <c r="P7" s="135">
        <v>2</v>
      </c>
      <c r="Q7" s="135">
        <v>235</v>
      </c>
      <c r="R7" s="135">
        <v>43</v>
      </c>
      <c r="S7" s="135">
        <v>143</v>
      </c>
      <c r="T7" s="135">
        <v>0</v>
      </c>
      <c r="U7" s="135">
        <v>402</v>
      </c>
      <c r="V7" s="135">
        <v>0</v>
      </c>
      <c r="W7" s="135">
        <v>0</v>
      </c>
      <c r="X7" s="135">
        <v>0</v>
      </c>
      <c r="Y7" s="135">
        <v>0</v>
      </c>
      <c r="Z7" s="135">
        <v>0</v>
      </c>
      <c r="AA7" s="135">
        <v>0</v>
      </c>
      <c r="AB7" s="135">
        <v>0</v>
      </c>
      <c r="AC7" s="135">
        <v>0</v>
      </c>
      <c r="AD7" s="135">
        <v>5</v>
      </c>
      <c r="AE7" s="135">
        <v>0</v>
      </c>
      <c r="AF7" s="135">
        <v>0</v>
      </c>
      <c r="AG7" s="135">
        <v>0</v>
      </c>
      <c r="AH7" s="135">
        <v>0</v>
      </c>
      <c r="AI7" s="135">
        <v>0</v>
      </c>
      <c r="AJ7" s="135">
        <v>0</v>
      </c>
      <c r="AK7" s="135">
        <v>6</v>
      </c>
      <c r="AL7" s="135">
        <v>25</v>
      </c>
      <c r="AM7" s="135">
        <v>0</v>
      </c>
      <c r="AN7" s="135">
        <v>3</v>
      </c>
      <c r="AO7" s="135">
        <v>76</v>
      </c>
      <c r="AP7" s="135">
        <v>0</v>
      </c>
      <c r="AQ7" s="135">
        <v>10</v>
      </c>
      <c r="AR7" s="135">
        <v>0</v>
      </c>
      <c r="AS7" s="135">
        <v>0</v>
      </c>
      <c r="AT7" s="135">
        <v>0</v>
      </c>
      <c r="AU7" s="135">
        <v>92</v>
      </c>
      <c r="AV7" s="135">
        <v>1</v>
      </c>
      <c r="AW7" s="135">
        <v>9</v>
      </c>
      <c r="AX7" s="135">
        <v>16</v>
      </c>
      <c r="AY7" s="135">
        <v>10</v>
      </c>
      <c r="AZ7" s="135">
        <v>1</v>
      </c>
      <c r="BA7" s="135">
        <v>0</v>
      </c>
      <c r="BB7" s="135">
        <v>9</v>
      </c>
      <c r="BC7" s="135">
        <v>30</v>
      </c>
      <c r="BD7" s="135">
        <v>0</v>
      </c>
      <c r="BE7" s="135">
        <v>0</v>
      </c>
      <c r="BF7" s="135">
        <v>0</v>
      </c>
      <c r="BG7" s="135">
        <v>0</v>
      </c>
      <c r="BH7" s="135">
        <v>0</v>
      </c>
      <c r="BI7" s="135">
        <v>5</v>
      </c>
      <c r="BJ7" s="135">
        <v>0</v>
      </c>
      <c r="BK7" s="135">
        <v>0</v>
      </c>
      <c r="BL7" s="135">
        <v>0</v>
      </c>
      <c r="BM7" s="135">
        <v>1519</v>
      </c>
      <c r="BN7" s="135">
        <v>2</v>
      </c>
      <c r="BO7" s="135">
        <v>9</v>
      </c>
      <c r="BP7" s="135">
        <v>9</v>
      </c>
      <c r="BQ7" s="135">
        <v>300</v>
      </c>
      <c r="BR7" s="135">
        <v>3358</v>
      </c>
      <c r="BS7" s="135">
        <v>636</v>
      </c>
      <c r="BT7" s="135">
        <v>5074</v>
      </c>
      <c r="BU7" s="135">
        <v>17</v>
      </c>
      <c r="BV7" s="135">
        <v>320</v>
      </c>
      <c r="BW7" s="135">
        <v>0</v>
      </c>
      <c r="BX7" s="137">
        <f>SUM(Tabell7[[#This Row],[02071110]:[16023985]])</f>
        <v>19368</v>
      </c>
    </row>
    <row r="8" spans="1:76" ht="14.5" x14ac:dyDescent="0.35">
      <c r="A8" s="127" t="s">
        <v>13</v>
      </c>
      <c r="B8" s="135">
        <v>3</v>
      </c>
      <c r="C8" s="135">
        <v>21</v>
      </c>
      <c r="D8" s="135">
        <v>390</v>
      </c>
      <c r="E8" s="135">
        <v>38</v>
      </c>
      <c r="F8" s="135">
        <v>925</v>
      </c>
      <c r="G8" s="135">
        <v>452</v>
      </c>
      <c r="H8" s="135">
        <v>0</v>
      </c>
      <c r="I8" s="135">
        <v>20</v>
      </c>
      <c r="J8" s="135">
        <v>0</v>
      </c>
      <c r="K8" s="135">
        <v>19</v>
      </c>
      <c r="L8" s="135">
        <v>0</v>
      </c>
      <c r="M8" s="135">
        <v>6</v>
      </c>
      <c r="N8" s="135">
        <v>1982</v>
      </c>
      <c r="O8" s="135">
        <v>143</v>
      </c>
      <c r="P8" s="135">
        <v>125</v>
      </c>
      <c r="Q8" s="135">
        <v>120</v>
      </c>
      <c r="R8" s="135">
        <v>387</v>
      </c>
      <c r="S8" s="135">
        <v>76</v>
      </c>
      <c r="T8" s="135">
        <v>0</v>
      </c>
      <c r="U8" s="135">
        <v>7</v>
      </c>
      <c r="V8" s="135">
        <v>21</v>
      </c>
      <c r="W8" s="135">
        <v>0</v>
      </c>
      <c r="X8" s="135">
        <v>8</v>
      </c>
      <c r="Y8" s="135">
        <v>687</v>
      </c>
      <c r="Z8" s="135">
        <v>13</v>
      </c>
      <c r="AA8" s="135">
        <v>69</v>
      </c>
      <c r="AB8" s="135">
        <v>0</v>
      </c>
      <c r="AC8" s="135">
        <v>0</v>
      </c>
      <c r="AD8" s="135">
        <v>453</v>
      </c>
      <c r="AE8" s="135">
        <v>42</v>
      </c>
      <c r="AF8" s="135">
        <v>0</v>
      </c>
      <c r="AG8" s="135">
        <v>107</v>
      </c>
      <c r="AH8" s="135">
        <v>29</v>
      </c>
      <c r="AI8" s="135">
        <v>20</v>
      </c>
      <c r="AJ8" s="135">
        <v>0</v>
      </c>
      <c r="AK8" s="135">
        <v>0</v>
      </c>
      <c r="AL8" s="135">
        <v>4</v>
      </c>
      <c r="AM8" s="135">
        <v>0</v>
      </c>
      <c r="AN8" s="135">
        <v>89</v>
      </c>
      <c r="AO8" s="135">
        <v>115</v>
      </c>
      <c r="AP8" s="135">
        <v>0</v>
      </c>
      <c r="AQ8" s="135">
        <v>0</v>
      </c>
      <c r="AR8" s="135">
        <v>0</v>
      </c>
      <c r="AS8" s="135">
        <v>0</v>
      </c>
      <c r="AT8" s="135">
        <v>0</v>
      </c>
      <c r="AU8" s="135">
        <v>26</v>
      </c>
      <c r="AV8" s="135">
        <v>0</v>
      </c>
      <c r="AW8" s="135">
        <v>0</v>
      </c>
      <c r="AX8" s="135">
        <v>1</v>
      </c>
      <c r="AY8" s="135">
        <v>0</v>
      </c>
      <c r="AZ8" s="135">
        <v>0</v>
      </c>
      <c r="BA8" s="135">
        <v>4</v>
      </c>
      <c r="BB8" s="135">
        <v>0</v>
      </c>
      <c r="BC8" s="135">
        <v>0</v>
      </c>
      <c r="BD8" s="135">
        <v>0</v>
      </c>
      <c r="BE8" s="135">
        <v>0</v>
      </c>
      <c r="BF8" s="135">
        <v>77</v>
      </c>
      <c r="BG8" s="135">
        <v>510</v>
      </c>
      <c r="BH8" s="135">
        <v>340</v>
      </c>
      <c r="BI8" s="135">
        <v>0</v>
      </c>
      <c r="BJ8" s="135">
        <v>498</v>
      </c>
      <c r="BK8" s="135">
        <v>47</v>
      </c>
      <c r="BL8" s="135">
        <v>48</v>
      </c>
      <c r="BM8" s="135">
        <v>128</v>
      </c>
      <c r="BN8" s="135">
        <v>101</v>
      </c>
      <c r="BO8" s="135">
        <v>15</v>
      </c>
      <c r="BP8" s="135">
        <v>0</v>
      </c>
      <c r="BQ8" s="135">
        <v>209</v>
      </c>
      <c r="BR8" s="135">
        <v>384</v>
      </c>
      <c r="BS8" s="135">
        <v>214</v>
      </c>
      <c r="BT8" s="135">
        <v>108</v>
      </c>
      <c r="BU8" s="135">
        <v>0</v>
      </c>
      <c r="BV8" s="135">
        <v>0</v>
      </c>
      <c r="BW8" s="135">
        <v>0</v>
      </c>
      <c r="BX8" s="137">
        <f>SUM(Tabell7[[#This Row],[02071110]:[16023985]])</f>
        <v>9081</v>
      </c>
    </row>
    <row r="9" spans="1:76" ht="14.5" x14ac:dyDescent="0.35">
      <c r="A9" s="127" t="s">
        <v>12</v>
      </c>
      <c r="B9" s="135">
        <v>0</v>
      </c>
      <c r="C9" s="135">
        <v>0</v>
      </c>
      <c r="D9" s="135">
        <v>19</v>
      </c>
      <c r="E9" s="135">
        <v>84</v>
      </c>
      <c r="F9" s="135">
        <v>294</v>
      </c>
      <c r="G9" s="135">
        <v>84</v>
      </c>
      <c r="H9" s="135">
        <v>0</v>
      </c>
      <c r="I9" s="135">
        <v>0</v>
      </c>
      <c r="J9" s="135">
        <v>1</v>
      </c>
      <c r="K9" s="135">
        <v>0</v>
      </c>
      <c r="L9" s="135">
        <v>0</v>
      </c>
      <c r="M9" s="135">
        <v>68</v>
      </c>
      <c r="N9" s="135">
        <v>2193</v>
      </c>
      <c r="O9" s="135">
        <v>0</v>
      </c>
      <c r="P9" s="135">
        <v>0</v>
      </c>
      <c r="Q9" s="135">
        <v>95</v>
      </c>
      <c r="R9" s="135">
        <v>56</v>
      </c>
      <c r="S9" s="135">
        <v>1</v>
      </c>
      <c r="T9" s="135">
        <v>0</v>
      </c>
      <c r="U9" s="135">
        <v>0</v>
      </c>
      <c r="V9" s="135">
        <v>0</v>
      </c>
      <c r="W9" s="135">
        <v>22</v>
      </c>
      <c r="X9" s="135">
        <v>0</v>
      </c>
      <c r="Y9" s="135">
        <v>364</v>
      </c>
      <c r="Z9" s="135">
        <v>0</v>
      </c>
      <c r="AA9" s="135">
        <v>0</v>
      </c>
      <c r="AB9" s="135">
        <v>0</v>
      </c>
      <c r="AC9" s="135">
        <v>0</v>
      </c>
      <c r="AD9" s="135">
        <v>29</v>
      </c>
      <c r="AE9" s="135">
        <v>0</v>
      </c>
      <c r="AF9" s="135">
        <v>0</v>
      </c>
      <c r="AG9" s="135">
        <v>0</v>
      </c>
      <c r="AH9" s="135">
        <v>0</v>
      </c>
      <c r="AI9" s="135">
        <v>0</v>
      </c>
      <c r="AJ9" s="135">
        <v>0</v>
      </c>
      <c r="AK9" s="135">
        <v>0</v>
      </c>
      <c r="AL9" s="135">
        <v>0</v>
      </c>
      <c r="AM9" s="135">
        <v>0</v>
      </c>
      <c r="AN9" s="135">
        <v>4</v>
      </c>
      <c r="AO9" s="135">
        <v>20</v>
      </c>
      <c r="AP9" s="135">
        <v>0</v>
      </c>
      <c r="AQ9" s="135">
        <v>0</v>
      </c>
      <c r="AR9" s="135">
        <v>0</v>
      </c>
      <c r="AS9" s="135">
        <v>0</v>
      </c>
      <c r="AT9" s="135">
        <v>0</v>
      </c>
      <c r="AU9" s="135">
        <v>11</v>
      </c>
      <c r="AV9" s="135">
        <v>0</v>
      </c>
      <c r="AW9" s="135">
        <v>0</v>
      </c>
      <c r="AX9" s="135">
        <v>0</v>
      </c>
      <c r="AY9" s="135">
        <v>0</v>
      </c>
      <c r="AZ9" s="135">
        <v>0</v>
      </c>
      <c r="BA9" s="135">
        <v>0</v>
      </c>
      <c r="BB9" s="135">
        <v>0</v>
      </c>
      <c r="BC9" s="135">
        <v>0</v>
      </c>
      <c r="BD9" s="135">
        <v>0</v>
      </c>
      <c r="BE9" s="135">
        <v>0</v>
      </c>
      <c r="BF9" s="135">
        <v>0</v>
      </c>
      <c r="BG9" s="135">
        <v>0</v>
      </c>
      <c r="BH9" s="135">
        <v>0</v>
      </c>
      <c r="BI9" s="135">
        <v>0</v>
      </c>
      <c r="BJ9" s="135">
        <v>0</v>
      </c>
      <c r="BK9" s="135">
        <v>0</v>
      </c>
      <c r="BL9" s="135">
        <v>0</v>
      </c>
      <c r="BM9" s="135">
        <v>11</v>
      </c>
      <c r="BN9" s="135">
        <v>2</v>
      </c>
      <c r="BO9" s="135">
        <v>876</v>
      </c>
      <c r="BP9" s="135">
        <v>23</v>
      </c>
      <c r="BQ9" s="135">
        <v>447</v>
      </c>
      <c r="BR9" s="135">
        <v>1984</v>
      </c>
      <c r="BS9" s="135">
        <v>207</v>
      </c>
      <c r="BT9" s="135">
        <v>15</v>
      </c>
      <c r="BU9" s="135">
        <v>0</v>
      </c>
      <c r="BV9" s="135">
        <v>309</v>
      </c>
      <c r="BW9" s="135">
        <v>0</v>
      </c>
      <c r="BX9" s="137">
        <f>SUM(Tabell7[[#This Row],[02071110]:[16023985]])</f>
        <v>7219</v>
      </c>
    </row>
    <row r="10" spans="1:76" ht="14.5" x14ac:dyDescent="0.35">
      <c r="A10" s="127" t="s">
        <v>124</v>
      </c>
      <c r="B10" s="135">
        <v>0</v>
      </c>
      <c r="C10" s="135">
        <v>0</v>
      </c>
      <c r="D10" s="135">
        <v>327</v>
      </c>
      <c r="E10" s="135">
        <v>0</v>
      </c>
      <c r="F10" s="135">
        <v>364</v>
      </c>
      <c r="G10" s="135">
        <v>582</v>
      </c>
      <c r="H10" s="135">
        <v>0</v>
      </c>
      <c r="I10" s="135">
        <v>0</v>
      </c>
      <c r="J10" s="135">
        <v>0</v>
      </c>
      <c r="K10" s="135">
        <v>0</v>
      </c>
      <c r="L10" s="135">
        <v>0</v>
      </c>
      <c r="M10" s="135">
        <v>0</v>
      </c>
      <c r="N10" s="135">
        <v>1657</v>
      </c>
      <c r="O10" s="135">
        <v>0</v>
      </c>
      <c r="P10" s="135">
        <v>0</v>
      </c>
      <c r="Q10" s="135">
        <v>526</v>
      </c>
      <c r="R10" s="135">
        <v>11</v>
      </c>
      <c r="S10" s="135">
        <v>0</v>
      </c>
      <c r="T10" s="135">
        <v>0</v>
      </c>
      <c r="U10" s="135">
        <v>29</v>
      </c>
      <c r="V10" s="135">
        <v>0</v>
      </c>
      <c r="W10" s="135">
        <v>36</v>
      </c>
      <c r="X10" s="135">
        <v>0</v>
      </c>
      <c r="Y10" s="135">
        <v>0</v>
      </c>
      <c r="Z10" s="135">
        <v>0</v>
      </c>
      <c r="AA10" s="135">
        <v>0</v>
      </c>
      <c r="AB10" s="135">
        <v>0</v>
      </c>
      <c r="AC10" s="135">
        <v>0</v>
      </c>
      <c r="AD10" s="135">
        <v>0</v>
      </c>
      <c r="AE10" s="135">
        <v>0</v>
      </c>
      <c r="AF10" s="135">
        <v>0</v>
      </c>
      <c r="AG10" s="135">
        <v>0</v>
      </c>
      <c r="AH10" s="135">
        <v>0</v>
      </c>
      <c r="AI10" s="135">
        <v>0</v>
      </c>
      <c r="AJ10" s="135">
        <v>0</v>
      </c>
      <c r="AK10" s="135">
        <v>0</v>
      </c>
      <c r="AL10" s="135">
        <v>0</v>
      </c>
      <c r="AM10" s="135">
        <v>0</v>
      </c>
      <c r="AN10" s="135">
        <v>0</v>
      </c>
      <c r="AO10" s="135">
        <v>0</v>
      </c>
      <c r="AP10" s="135">
        <v>0</v>
      </c>
      <c r="AQ10" s="135">
        <v>0</v>
      </c>
      <c r="AR10" s="135">
        <v>0</v>
      </c>
      <c r="AS10" s="135">
        <v>0</v>
      </c>
      <c r="AT10" s="135">
        <v>0</v>
      </c>
      <c r="AU10" s="135">
        <v>0</v>
      </c>
      <c r="AV10" s="135">
        <v>0</v>
      </c>
      <c r="AW10" s="135">
        <v>0</v>
      </c>
      <c r="AX10" s="135">
        <v>0</v>
      </c>
      <c r="AY10" s="135">
        <v>0</v>
      </c>
      <c r="AZ10" s="135">
        <v>0</v>
      </c>
      <c r="BA10" s="135">
        <v>0</v>
      </c>
      <c r="BB10" s="135">
        <v>0</v>
      </c>
      <c r="BC10" s="135">
        <v>0</v>
      </c>
      <c r="BD10" s="135">
        <v>0</v>
      </c>
      <c r="BE10" s="135">
        <v>0</v>
      </c>
      <c r="BF10" s="135">
        <v>0</v>
      </c>
      <c r="BG10" s="135">
        <v>0</v>
      </c>
      <c r="BH10" s="135">
        <v>0</v>
      </c>
      <c r="BI10" s="135">
        <v>0</v>
      </c>
      <c r="BJ10" s="135">
        <v>0</v>
      </c>
      <c r="BK10" s="135">
        <v>0</v>
      </c>
      <c r="BL10" s="135">
        <v>0</v>
      </c>
      <c r="BM10" s="135">
        <v>0</v>
      </c>
      <c r="BN10" s="135">
        <v>0</v>
      </c>
      <c r="BO10" s="135">
        <v>0</v>
      </c>
      <c r="BP10" s="135">
        <v>0</v>
      </c>
      <c r="BQ10" s="135">
        <v>1120</v>
      </c>
      <c r="BR10" s="135">
        <v>483</v>
      </c>
      <c r="BS10" s="135">
        <v>0</v>
      </c>
      <c r="BT10" s="135">
        <v>27</v>
      </c>
      <c r="BU10" s="135">
        <v>0</v>
      </c>
      <c r="BV10" s="135">
        <v>0</v>
      </c>
      <c r="BW10" s="135">
        <v>0</v>
      </c>
      <c r="BX10" s="137">
        <f>SUM(Tabell7[[#This Row],[02071110]:[16023985]])</f>
        <v>5162</v>
      </c>
    </row>
    <row r="11" spans="1:76" ht="14.5" x14ac:dyDescent="0.35">
      <c r="A11" s="127" t="s">
        <v>125</v>
      </c>
      <c r="B11" s="135">
        <v>0</v>
      </c>
      <c r="C11" s="135">
        <v>0</v>
      </c>
      <c r="D11" s="135">
        <v>256</v>
      </c>
      <c r="E11" s="135">
        <v>0</v>
      </c>
      <c r="F11" s="135">
        <v>29</v>
      </c>
      <c r="G11" s="135">
        <v>2</v>
      </c>
      <c r="H11" s="135">
        <v>0</v>
      </c>
      <c r="I11" s="135">
        <v>0</v>
      </c>
      <c r="J11" s="135">
        <v>0</v>
      </c>
      <c r="K11" s="135">
        <v>0</v>
      </c>
      <c r="L11" s="135">
        <v>0</v>
      </c>
      <c r="M11" s="135">
        <v>26</v>
      </c>
      <c r="N11" s="135">
        <v>99</v>
      </c>
      <c r="O11" s="135">
        <v>0</v>
      </c>
      <c r="P11" s="135">
        <v>20</v>
      </c>
      <c r="Q11" s="135">
        <v>310</v>
      </c>
      <c r="R11" s="135">
        <v>476</v>
      </c>
      <c r="S11" s="135">
        <v>10</v>
      </c>
      <c r="T11" s="135">
        <v>0</v>
      </c>
      <c r="U11" s="135">
        <v>0</v>
      </c>
      <c r="V11" s="135">
        <v>0</v>
      </c>
      <c r="W11" s="135">
        <v>0</v>
      </c>
      <c r="X11" s="135">
        <v>0</v>
      </c>
      <c r="Y11" s="135">
        <v>0</v>
      </c>
      <c r="Z11" s="135">
        <v>0</v>
      </c>
      <c r="AA11" s="135">
        <v>0</v>
      </c>
      <c r="AB11" s="135">
        <v>0</v>
      </c>
      <c r="AC11" s="135">
        <v>0</v>
      </c>
      <c r="AD11" s="135">
        <v>3</v>
      </c>
      <c r="AE11" s="135">
        <v>0</v>
      </c>
      <c r="AF11" s="135">
        <v>0</v>
      </c>
      <c r="AG11" s="135">
        <v>0</v>
      </c>
      <c r="AH11" s="135">
        <v>0</v>
      </c>
      <c r="AI11" s="135">
        <v>0</v>
      </c>
      <c r="AJ11" s="135">
        <v>0</v>
      </c>
      <c r="AK11" s="135">
        <v>0</v>
      </c>
      <c r="AL11" s="135">
        <v>0</v>
      </c>
      <c r="AM11" s="135">
        <v>0</v>
      </c>
      <c r="AN11" s="135">
        <v>0</v>
      </c>
      <c r="AO11" s="135">
        <v>0</v>
      </c>
      <c r="AP11" s="135">
        <v>0</v>
      </c>
      <c r="AQ11" s="135">
        <v>0</v>
      </c>
      <c r="AR11" s="135">
        <v>0</v>
      </c>
      <c r="AS11" s="135">
        <v>0</v>
      </c>
      <c r="AT11" s="135">
        <v>0</v>
      </c>
      <c r="AU11" s="135">
        <v>0</v>
      </c>
      <c r="AV11" s="135">
        <v>0</v>
      </c>
      <c r="AW11" s="135">
        <v>0</v>
      </c>
      <c r="AX11" s="135">
        <v>0</v>
      </c>
      <c r="AY11" s="135">
        <v>0</v>
      </c>
      <c r="AZ11" s="135">
        <v>0</v>
      </c>
      <c r="BA11" s="135">
        <v>0</v>
      </c>
      <c r="BB11" s="135">
        <v>0</v>
      </c>
      <c r="BC11" s="135">
        <v>0</v>
      </c>
      <c r="BD11" s="135">
        <v>0</v>
      </c>
      <c r="BE11" s="135">
        <v>0</v>
      </c>
      <c r="BF11" s="135">
        <v>0</v>
      </c>
      <c r="BG11" s="135">
        <v>2</v>
      </c>
      <c r="BH11" s="135">
        <v>0</v>
      </c>
      <c r="BI11" s="135">
        <v>0</v>
      </c>
      <c r="BJ11" s="135">
        <v>0</v>
      </c>
      <c r="BK11" s="135">
        <v>0</v>
      </c>
      <c r="BL11" s="135">
        <v>0</v>
      </c>
      <c r="BM11" s="135">
        <v>0</v>
      </c>
      <c r="BN11" s="135">
        <v>0</v>
      </c>
      <c r="BO11" s="135">
        <v>5</v>
      </c>
      <c r="BP11" s="135">
        <v>0</v>
      </c>
      <c r="BQ11" s="135">
        <v>179</v>
      </c>
      <c r="BR11" s="135">
        <v>412</v>
      </c>
      <c r="BS11" s="135">
        <v>862</v>
      </c>
      <c r="BT11" s="135">
        <v>211</v>
      </c>
      <c r="BU11" s="135">
        <v>0</v>
      </c>
      <c r="BV11" s="135">
        <v>0</v>
      </c>
      <c r="BW11" s="135">
        <v>0</v>
      </c>
      <c r="BX11" s="137">
        <f>SUM(Tabell7[[#This Row],[02071110]:[16023985]])</f>
        <v>2902</v>
      </c>
    </row>
    <row r="12" spans="1:76" ht="14.5" x14ac:dyDescent="0.35">
      <c r="A12" s="127" t="s">
        <v>126</v>
      </c>
      <c r="B12" s="135">
        <v>0</v>
      </c>
      <c r="C12" s="135">
        <v>0</v>
      </c>
      <c r="D12" s="135">
        <v>98</v>
      </c>
      <c r="E12" s="135">
        <v>0</v>
      </c>
      <c r="F12" s="135">
        <v>98</v>
      </c>
      <c r="G12" s="135">
        <v>2</v>
      </c>
      <c r="H12" s="135">
        <v>0</v>
      </c>
      <c r="I12" s="135">
        <v>0</v>
      </c>
      <c r="J12" s="135">
        <v>31</v>
      </c>
      <c r="K12" s="135">
        <v>5</v>
      </c>
      <c r="L12" s="135">
        <v>0</v>
      </c>
      <c r="M12" s="135">
        <v>2</v>
      </c>
      <c r="N12" s="135">
        <v>2</v>
      </c>
      <c r="O12" s="135">
        <v>0</v>
      </c>
      <c r="P12" s="135">
        <v>0</v>
      </c>
      <c r="Q12" s="135">
        <v>14</v>
      </c>
      <c r="R12" s="135">
        <v>0</v>
      </c>
      <c r="S12" s="135">
        <v>29</v>
      </c>
      <c r="T12" s="135">
        <v>0</v>
      </c>
      <c r="U12" s="135">
        <v>0</v>
      </c>
      <c r="V12" s="135">
        <v>0</v>
      </c>
      <c r="W12" s="135">
        <v>0</v>
      </c>
      <c r="X12" s="135">
        <v>0</v>
      </c>
      <c r="Y12" s="135">
        <v>0</v>
      </c>
      <c r="Z12" s="135">
        <v>0</v>
      </c>
      <c r="AA12" s="135">
        <v>0</v>
      </c>
      <c r="AB12" s="135">
        <v>0</v>
      </c>
      <c r="AC12" s="135">
        <v>1</v>
      </c>
      <c r="AD12" s="135">
        <v>0</v>
      </c>
      <c r="AE12" s="135">
        <v>0</v>
      </c>
      <c r="AF12" s="135">
        <v>0</v>
      </c>
      <c r="AG12" s="135">
        <v>0</v>
      </c>
      <c r="AH12" s="135">
        <v>0</v>
      </c>
      <c r="AI12" s="135">
        <v>0</v>
      </c>
      <c r="AJ12" s="135">
        <v>0</v>
      </c>
      <c r="AK12" s="135">
        <v>0</v>
      </c>
      <c r="AL12" s="135">
        <v>0</v>
      </c>
      <c r="AM12" s="135">
        <v>3</v>
      </c>
      <c r="AN12" s="135">
        <v>0</v>
      </c>
      <c r="AO12" s="135">
        <v>0</v>
      </c>
      <c r="AP12" s="135">
        <v>1</v>
      </c>
      <c r="AQ12" s="135">
        <v>2</v>
      </c>
      <c r="AR12" s="135">
        <v>7</v>
      </c>
      <c r="AS12" s="135">
        <v>40</v>
      </c>
      <c r="AT12" s="135">
        <v>17</v>
      </c>
      <c r="AU12" s="135">
        <v>15</v>
      </c>
      <c r="AV12" s="135">
        <v>0</v>
      </c>
      <c r="AW12" s="135">
        <v>42</v>
      </c>
      <c r="AX12" s="135">
        <v>12</v>
      </c>
      <c r="AY12" s="135">
        <v>0</v>
      </c>
      <c r="AZ12" s="135">
        <v>4</v>
      </c>
      <c r="BA12" s="135">
        <v>0</v>
      </c>
      <c r="BB12" s="135">
        <v>0</v>
      </c>
      <c r="BC12" s="135">
        <v>0</v>
      </c>
      <c r="BD12" s="135">
        <v>18</v>
      </c>
      <c r="BE12" s="135">
        <v>0</v>
      </c>
      <c r="BF12" s="135">
        <v>7</v>
      </c>
      <c r="BG12" s="135">
        <v>0</v>
      </c>
      <c r="BH12" s="135">
        <v>0</v>
      </c>
      <c r="BI12" s="135">
        <v>5</v>
      </c>
      <c r="BJ12" s="135">
        <v>1</v>
      </c>
      <c r="BK12" s="135">
        <v>0</v>
      </c>
      <c r="BL12" s="135">
        <v>0</v>
      </c>
      <c r="BM12" s="135">
        <v>150</v>
      </c>
      <c r="BN12" s="135">
        <v>0</v>
      </c>
      <c r="BO12" s="135">
        <v>16</v>
      </c>
      <c r="BP12" s="135">
        <v>84</v>
      </c>
      <c r="BQ12" s="135">
        <v>0</v>
      </c>
      <c r="BR12" s="135">
        <v>17</v>
      </c>
      <c r="BS12" s="135">
        <v>686</v>
      </c>
      <c r="BT12" s="135">
        <v>157</v>
      </c>
      <c r="BU12" s="135">
        <v>1</v>
      </c>
      <c r="BV12" s="135">
        <v>5</v>
      </c>
      <c r="BW12" s="135">
        <v>1</v>
      </c>
      <c r="BX12" s="137">
        <f>SUM(Tabell7[[#This Row],[02071110]:[16023985]])</f>
        <v>1573</v>
      </c>
    </row>
    <row r="13" spans="1:76" ht="14.5" x14ac:dyDescent="0.35">
      <c r="A13" s="127" t="s">
        <v>127</v>
      </c>
      <c r="B13" s="135">
        <v>0</v>
      </c>
      <c r="C13" s="135">
        <v>0</v>
      </c>
      <c r="D13" s="135">
        <v>0</v>
      </c>
      <c r="E13" s="135">
        <v>0</v>
      </c>
      <c r="F13" s="135">
        <v>0</v>
      </c>
      <c r="G13" s="135">
        <v>0</v>
      </c>
      <c r="H13" s="135">
        <v>0</v>
      </c>
      <c r="I13" s="135">
        <v>0</v>
      </c>
      <c r="J13" s="135">
        <v>0</v>
      </c>
      <c r="K13" s="135">
        <v>0</v>
      </c>
      <c r="L13" s="135">
        <v>0</v>
      </c>
      <c r="M13" s="135">
        <v>0</v>
      </c>
      <c r="N13" s="135">
        <v>8</v>
      </c>
      <c r="O13" s="135">
        <v>0</v>
      </c>
      <c r="P13" s="135">
        <v>0</v>
      </c>
      <c r="Q13" s="135">
        <v>0</v>
      </c>
      <c r="R13" s="135">
        <v>0</v>
      </c>
      <c r="S13" s="135">
        <v>0</v>
      </c>
      <c r="T13" s="135">
        <v>0</v>
      </c>
      <c r="U13" s="135">
        <v>0</v>
      </c>
      <c r="V13" s="135">
        <v>0</v>
      </c>
      <c r="W13" s="135">
        <v>0</v>
      </c>
      <c r="X13" s="135">
        <v>0</v>
      </c>
      <c r="Y13" s="135">
        <v>0</v>
      </c>
      <c r="Z13" s="135">
        <v>0</v>
      </c>
      <c r="AA13" s="135">
        <v>0</v>
      </c>
      <c r="AB13" s="135">
        <v>0</v>
      </c>
      <c r="AC13" s="135">
        <v>0</v>
      </c>
      <c r="AD13" s="135">
        <v>0</v>
      </c>
      <c r="AE13" s="135">
        <v>0</v>
      </c>
      <c r="AF13" s="135">
        <v>0</v>
      </c>
      <c r="AG13" s="135">
        <v>0</v>
      </c>
      <c r="AH13" s="135">
        <v>0</v>
      </c>
      <c r="AI13" s="135">
        <v>0</v>
      </c>
      <c r="AJ13" s="135">
        <v>0</v>
      </c>
      <c r="AK13" s="135">
        <v>0</v>
      </c>
      <c r="AL13" s="135">
        <v>0</v>
      </c>
      <c r="AM13" s="135">
        <v>0</v>
      </c>
      <c r="AN13" s="135">
        <v>0</v>
      </c>
      <c r="AO13" s="135">
        <v>0</v>
      </c>
      <c r="AP13" s="135">
        <v>0</v>
      </c>
      <c r="AQ13" s="135">
        <v>0</v>
      </c>
      <c r="AR13" s="135">
        <v>0</v>
      </c>
      <c r="AS13" s="135">
        <v>0</v>
      </c>
      <c r="AT13" s="135">
        <v>0</v>
      </c>
      <c r="AU13" s="135">
        <v>0</v>
      </c>
      <c r="AV13" s="135">
        <v>0</v>
      </c>
      <c r="AW13" s="135">
        <v>0</v>
      </c>
      <c r="AX13" s="135">
        <v>0</v>
      </c>
      <c r="AY13" s="135">
        <v>0</v>
      </c>
      <c r="AZ13" s="135">
        <v>0</v>
      </c>
      <c r="BA13" s="135">
        <v>0</v>
      </c>
      <c r="BB13" s="135">
        <v>0</v>
      </c>
      <c r="BC13" s="135">
        <v>0</v>
      </c>
      <c r="BD13" s="135">
        <v>0</v>
      </c>
      <c r="BE13" s="135">
        <v>0</v>
      </c>
      <c r="BF13" s="135">
        <v>0</v>
      </c>
      <c r="BG13" s="135">
        <v>0</v>
      </c>
      <c r="BH13" s="135">
        <v>0</v>
      </c>
      <c r="BI13" s="135">
        <v>0</v>
      </c>
      <c r="BJ13" s="135">
        <v>0</v>
      </c>
      <c r="BK13" s="135">
        <v>0</v>
      </c>
      <c r="BL13" s="135">
        <v>0</v>
      </c>
      <c r="BM13" s="135">
        <v>0</v>
      </c>
      <c r="BN13" s="135">
        <v>0</v>
      </c>
      <c r="BO13" s="135">
        <v>0</v>
      </c>
      <c r="BP13" s="135">
        <v>10</v>
      </c>
      <c r="BQ13" s="135">
        <v>0</v>
      </c>
      <c r="BR13" s="135">
        <v>57</v>
      </c>
      <c r="BS13" s="135">
        <v>425</v>
      </c>
      <c r="BT13" s="135">
        <v>0</v>
      </c>
      <c r="BU13" s="135">
        <v>0</v>
      </c>
      <c r="BV13" s="135">
        <v>0</v>
      </c>
      <c r="BW13" s="135">
        <v>0</v>
      </c>
      <c r="BX13" s="137">
        <f>SUM(Tabell7[[#This Row],[02071110]:[16023985]])</f>
        <v>500</v>
      </c>
    </row>
    <row r="14" spans="1:76" ht="14.5" x14ac:dyDescent="0.35">
      <c r="A14" s="127" t="s">
        <v>128</v>
      </c>
      <c r="B14" s="135">
        <v>0</v>
      </c>
      <c r="C14" s="135">
        <v>0</v>
      </c>
      <c r="D14" s="135">
        <v>0</v>
      </c>
      <c r="E14" s="135">
        <v>0</v>
      </c>
      <c r="F14" s="135">
        <v>0</v>
      </c>
      <c r="G14" s="135">
        <v>0</v>
      </c>
      <c r="H14" s="135">
        <v>0</v>
      </c>
      <c r="I14" s="135">
        <v>0</v>
      </c>
      <c r="J14" s="135">
        <v>0</v>
      </c>
      <c r="K14" s="135">
        <v>0</v>
      </c>
      <c r="L14" s="135">
        <v>0</v>
      </c>
      <c r="M14" s="135">
        <v>0</v>
      </c>
      <c r="N14" s="135">
        <v>0</v>
      </c>
      <c r="O14" s="135">
        <v>0</v>
      </c>
      <c r="P14" s="135">
        <v>0</v>
      </c>
      <c r="Q14" s="135">
        <v>0</v>
      </c>
      <c r="R14" s="135">
        <v>0</v>
      </c>
      <c r="S14" s="135">
        <v>0</v>
      </c>
      <c r="T14" s="135">
        <v>0</v>
      </c>
      <c r="U14" s="135">
        <v>0</v>
      </c>
      <c r="V14" s="135">
        <v>0</v>
      </c>
      <c r="W14" s="135">
        <v>0</v>
      </c>
      <c r="X14" s="135">
        <v>0</v>
      </c>
      <c r="Y14" s="135">
        <v>0</v>
      </c>
      <c r="Z14" s="135">
        <v>0</v>
      </c>
      <c r="AA14" s="135">
        <v>0</v>
      </c>
      <c r="AB14" s="135">
        <v>0</v>
      </c>
      <c r="AC14" s="135">
        <v>0</v>
      </c>
      <c r="AD14" s="135">
        <v>0</v>
      </c>
      <c r="AE14" s="135">
        <v>0</v>
      </c>
      <c r="AF14" s="135">
        <v>0</v>
      </c>
      <c r="AG14" s="135">
        <v>0</v>
      </c>
      <c r="AH14" s="135">
        <v>0</v>
      </c>
      <c r="AI14" s="135">
        <v>0</v>
      </c>
      <c r="AJ14" s="135">
        <v>0</v>
      </c>
      <c r="AK14" s="135">
        <v>0</v>
      </c>
      <c r="AL14" s="135">
        <v>0</v>
      </c>
      <c r="AM14" s="135">
        <v>0</v>
      </c>
      <c r="AN14" s="135">
        <v>0</v>
      </c>
      <c r="AO14" s="135">
        <v>0</v>
      </c>
      <c r="AP14" s="135">
        <v>0</v>
      </c>
      <c r="AQ14" s="135">
        <v>0</v>
      </c>
      <c r="AR14" s="135">
        <v>0</v>
      </c>
      <c r="AS14" s="135">
        <v>0</v>
      </c>
      <c r="AT14" s="135">
        <v>0</v>
      </c>
      <c r="AU14" s="135">
        <v>0</v>
      </c>
      <c r="AV14" s="135">
        <v>0</v>
      </c>
      <c r="AW14" s="135">
        <v>0</v>
      </c>
      <c r="AX14" s="135">
        <v>0</v>
      </c>
      <c r="AY14" s="135">
        <v>0</v>
      </c>
      <c r="AZ14" s="135">
        <v>0</v>
      </c>
      <c r="BA14" s="135">
        <v>0</v>
      </c>
      <c r="BB14" s="135">
        <v>0</v>
      </c>
      <c r="BC14" s="135">
        <v>0</v>
      </c>
      <c r="BD14" s="135">
        <v>0</v>
      </c>
      <c r="BE14" s="135">
        <v>0</v>
      </c>
      <c r="BF14" s="135">
        <v>0</v>
      </c>
      <c r="BG14" s="135">
        <v>0</v>
      </c>
      <c r="BH14" s="135">
        <v>0</v>
      </c>
      <c r="BI14" s="135">
        <v>0</v>
      </c>
      <c r="BJ14" s="135">
        <v>0</v>
      </c>
      <c r="BK14" s="135">
        <v>0</v>
      </c>
      <c r="BL14" s="135">
        <v>0</v>
      </c>
      <c r="BM14" s="135">
        <v>0</v>
      </c>
      <c r="BN14" s="135">
        <v>0</v>
      </c>
      <c r="BO14" s="135">
        <v>0</v>
      </c>
      <c r="BP14" s="135">
        <v>0</v>
      </c>
      <c r="BQ14" s="135">
        <v>0</v>
      </c>
      <c r="BR14" s="135">
        <v>351</v>
      </c>
      <c r="BS14" s="135">
        <v>0</v>
      </c>
      <c r="BT14" s="135">
        <v>43</v>
      </c>
      <c r="BU14" s="135">
        <v>0</v>
      </c>
      <c r="BV14" s="135">
        <v>7</v>
      </c>
      <c r="BW14" s="135">
        <v>0</v>
      </c>
      <c r="BX14" s="137">
        <f>SUM(Tabell7[[#This Row],[02071110]:[16023985]])</f>
        <v>401</v>
      </c>
    </row>
    <row r="15" spans="1:76" ht="14.5" x14ac:dyDescent="0.35">
      <c r="A15" s="127" t="s">
        <v>129</v>
      </c>
      <c r="B15" s="135">
        <v>0</v>
      </c>
      <c r="C15" s="135">
        <v>0</v>
      </c>
      <c r="D15" s="135">
        <v>0</v>
      </c>
      <c r="E15" s="135">
        <v>0</v>
      </c>
      <c r="F15" s="135">
        <v>1</v>
      </c>
      <c r="G15" s="135">
        <v>79</v>
      </c>
      <c r="H15" s="135">
        <v>0</v>
      </c>
      <c r="I15" s="135">
        <v>0</v>
      </c>
      <c r="J15" s="135">
        <v>0</v>
      </c>
      <c r="K15" s="135">
        <v>0</v>
      </c>
      <c r="L15" s="135">
        <v>0</v>
      </c>
      <c r="M15" s="135">
        <v>0</v>
      </c>
      <c r="N15" s="135">
        <v>0</v>
      </c>
      <c r="O15" s="135">
        <v>0</v>
      </c>
      <c r="P15" s="135">
        <v>0</v>
      </c>
      <c r="Q15" s="135">
        <v>0</v>
      </c>
      <c r="R15" s="135">
        <v>0</v>
      </c>
      <c r="S15" s="135">
        <v>0</v>
      </c>
      <c r="T15" s="135">
        <v>0</v>
      </c>
      <c r="U15" s="135">
        <v>0</v>
      </c>
      <c r="V15" s="135">
        <v>0</v>
      </c>
      <c r="W15" s="135">
        <v>0</v>
      </c>
      <c r="X15" s="135">
        <v>0</v>
      </c>
      <c r="Y15" s="135">
        <v>0</v>
      </c>
      <c r="Z15" s="135">
        <v>0</v>
      </c>
      <c r="AA15" s="135">
        <v>0</v>
      </c>
      <c r="AB15" s="135">
        <v>0</v>
      </c>
      <c r="AC15" s="135">
        <v>0</v>
      </c>
      <c r="AD15" s="135">
        <v>0</v>
      </c>
      <c r="AE15" s="135">
        <v>0</v>
      </c>
      <c r="AF15" s="135">
        <v>0</v>
      </c>
      <c r="AG15" s="135">
        <v>0</v>
      </c>
      <c r="AH15" s="135">
        <v>0</v>
      </c>
      <c r="AI15" s="135">
        <v>0</v>
      </c>
      <c r="AJ15" s="135">
        <v>0</v>
      </c>
      <c r="AK15" s="135">
        <v>0</v>
      </c>
      <c r="AL15" s="135">
        <v>0</v>
      </c>
      <c r="AM15" s="135">
        <v>0</v>
      </c>
      <c r="AN15" s="135">
        <v>0</v>
      </c>
      <c r="AO15" s="135">
        <v>0</v>
      </c>
      <c r="AP15" s="135">
        <v>0</v>
      </c>
      <c r="AQ15" s="135">
        <v>0</v>
      </c>
      <c r="AR15" s="135">
        <v>0</v>
      </c>
      <c r="AS15" s="135">
        <v>0</v>
      </c>
      <c r="AT15" s="135">
        <v>0</v>
      </c>
      <c r="AU15" s="135">
        <v>1</v>
      </c>
      <c r="AV15" s="135">
        <v>0</v>
      </c>
      <c r="AW15" s="135">
        <v>0</v>
      </c>
      <c r="AX15" s="135">
        <v>0</v>
      </c>
      <c r="AY15" s="135">
        <v>0</v>
      </c>
      <c r="AZ15" s="135">
        <v>0</v>
      </c>
      <c r="BA15" s="135">
        <v>0</v>
      </c>
      <c r="BB15" s="135">
        <v>0</v>
      </c>
      <c r="BC15" s="135">
        <v>0</v>
      </c>
      <c r="BD15" s="135">
        <v>0</v>
      </c>
      <c r="BE15" s="135">
        <v>0</v>
      </c>
      <c r="BF15" s="135">
        <v>0</v>
      </c>
      <c r="BG15" s="135">
        <v>0</v>
      </c>
      <c r="BH15" s="135">
        <v>0</v>
      </c>
      <c r="BI15" s="135">
        <v>0</v>
      </c>
      <c r="BJ15" s="135">
        <v>0</v>
      </c>
      <c r="BK15" s="135">
        <v>0</v>
      </c>
      <c r="BL15" s="135">
        <v>0</v>
      </c>
      <c r="BM15" s="135">
        <v>195</v>
      </c>
      <c r="BN15" s="135">
        <v>0</v>
      </c>
      <c r="BO15" s="135">
        <v>0</v>
      </c>
      <c r="BP15" s="135">
        <v>0</v>
      </c>
      <c r="BQ15" s="135">
        <v>2</v>
      </c>
      <c r="BR15" s="135">
        <v>36</v>
      </c>
      <c r="BS15" s="135">
        <v>4</v>
      </c>
      <c r="BT15" s="135">
        <v>6</v>
      </c>
      <c r="BU15" s="135">
        <v>0</v>
      </c>
      <c r="BV15" s="135">
        <v>43</v>
      </c>
      <c r="BW15" s="135">
        <v>2</v>
      </c>
      <c r="BX15" s="137">
        <f>SUM(Tabell7[[#This Row],[02071110]:[16023985]])</f>
        <v>369</v>
      </c>
    </row>
    <row r="16" spans="1:76" ht="14.5" x14ac:dyDescent="0.35">
      <c r="A16" s="127" t="s">
        <v>37</v>
      </c>
      <c r="B16" s="135">
        <v>0</v>
      </c>
      <c r="C16" s="135">
        <v>0</v>
      </c>
      <c r="D16" s="135">
        <v>0</v>
      </c>
      <c r="E16" s="135">
        <v>0</v>
      </c>
      <c r="F16" s="135">
        <v>0</v>
      </c>
      <c r="G16" s="135">
        <v>0</v>
      </c>
      <c r="H16" s="135">
        <v>0</v>
      </c>
      <c r="I16" s="135">
        <v>0</v>
      </c>
      <c r="J16" s="135">
        <v>52</v>
      </c>
      <c r="K16" s="135">
        <v>0</v>
      </c>
      <c r="L16" s="135">
        <v>7</v>
      </c>
      <c r="M16" s="135">
        <v>0</v>
      </c>
      <c r="N16" s="135">
        <v>47</v>
      </c>
      <c r="O16" s="135">
        <v>0</v>
      </c>
      <c r="P16" s="135">
        <v>20</v>
      </c>
      <c r="Q16" s="135">
        <v>0</v>
      </c>
      <c r="R16" s="135">
        <v>9</v>
      </c>
      <c r="S16" s="135">
        <v>0</v>
      </c>
      <c r="T16" s="135">
        <v>0</v>
      </c>
      <c r="U16" s="135">
        <v>0</v>
      </c>
      <c r="V16" s="135">
        <v>0</v>
      </c>
      <c r="W16" s="135">
        <v>0</v>
      </c>
      <c r="X16" s="135">
        <v>0</v>
      </c>
      <c r="Y16" s="135">
        <v>40</v>
      </c>
      <c r="Z16" s="135">
        <v>0</v>
      </c>
      <c r="AA16" s="135">
        <v>0</v>
      </c>
      <c r="AB16" s="135">
        <v>0</v>
      </c>
      <c r="AC16" s="135">
        <v>0</v>
      </c>
      <c r="AD16" s="135">
        <v>0</v>
      </c>
      <c r="AE16" s="135">
        <v>2</v>
      </c>
      <c r="AF16" s="135">
        <v>0</v>
      </c>
      <c r="AG16" s="135">
        <v>2</v>
      </c>
      <c r="AH16" s="135">
        <v>0</v>
      </c>
      <c r="AI16" s="135">
        <v>0</v>
      </c>
      <c r="AJ16" s="135">
        <v>0</v>
      </c>
      <c r="AK16" s="135">
        <v>0</v>
      </c>
      <c r="AL16" s="135">
        <v>0</v>
      </c>
      <c r="AM16" s="135">
        <v>0</v>
      </c>
      <c r="AN16" s="135">
        <v>0</v>
      </c>
      <c r="AO16" s="135">
        <v>0</v>
      </c>
      <c r="AP16" s="135">
        <v>0</v>
      </c>
      <c r="AQ16" s="135">
        <v>0</v>
      </c>
      <c r="AR16" s="135">
        <v>0</v>
      </c>
      <c r="AS16" s="135">
        <v>0</v>
      </c>
      <c r="AT16" s="135">
        <v>0</v>
      </c>
      <c r="AU16" s="135">
        <v>0</v>
      </c>
      <c r="AV16" s="135">
        <v>0</v>
      </c>
      <c r="AW16" s="135">
        <v>0</v>
      </c>
      <c r="AX16" s="135">
        <v>0</v>
      </c>
      <c r="AY16" s="135">
        <v>0</v>
      </c>
      <c r="AZ16" s="135">
        <v>0</v>
      </c>
      <c r="BA16" s="135">
        <v>0</v>
      </c>
      <c r="BB16" s="135">
        <v>0</v>
      </c>
      <c r="BC16" s="135">
        <v>0</v>
      </c>
      <c r="BD16" s="135">
        <v>0</v>
      </c>
      <c r="BE16" s="135">
        <v>0</v>
      </c>
      <c r="BF16" s="135">
        <v>0</v>
      </c>
      <c r="BG16" s="135">
        <v>0</v>
      </c>
      <c r="BH16" s="135">
        <v>0</v>
      </c>
      <c r="BI16" s="135">
        <v>0</v>
      </c>
      <c r="BJ16" s="135">
        <v>0</v>
      </c>
      <c r="BK16" s="135">
        <v>0</v>
      </c>
      <c r="BL16" s="135">
        <v>0</v>
      </c>
      <c r="BM16" s="135">
        <v>27</v>
      </c>
      <c r="BN16" s="135">
        <v>0</v>
      </c>
      <c r="BO16" s="135">
        <v>1</v>
      </c>
      <c r="BP16" s="135">
        <v>0</v>
      </c>
      <c r="BQ16" s="135">
        <v>0</v>
      </c>
      <c r="BR16" s="135">
        <v>106</v>
      </c>
      <c r="BS16" s="135">
        <v>0</v>
      </c>
      <c r="BT16" s="135">
        <v>0</v>
      </c>
      <c r="BU16" s="135">
        <v>0</v>
      </c>
      <c r="BV16" s="135">
        <v>0</v>
      </c>
      <c r="BW16" s="135">
        <v>0</v>
      </c>
      <c r="BX16" s="137">
        <f>SUM(Tabell7[[#This Row],[02071110]:[16023985]])</f>
        <v>313</v>
      </c>
    </row>
    <row r="17" spans="1:76" ht="14.5" x14ac:dyDescent="0.35">
      <c r="A17" s="127" t="s">
        <v>133</v>
      </c>
      <c r="B17" s="135">
        <v>0</v>
      </c>
      <c r="C17" s="135">
        <v>0</v>
      </c>
      <c r="D17" s="135">
        <v>0</v>
      </c>
      <c r="E17" s="135">
        <v>0</v>
      </c>
      <c r="F17" s="135">
        <v>0</v>
      </c>
      <c r="G17" s="135">
        <v>0</v>
      </c>
      <c r="H17" s="135">
        <v>0</v>
      </c>
      <c r="I17" s="135">
        <v>0</v>
      </c>
      <c r="J17" s="135">
        <v>0</v>
      </c>
      <c r="K17" s="135">
        <v>0</v>
      </c>
      <c r="L17" s="135">
        <v>0</v>
      </c>
      <c r="M17" s="135">
        <v>0</v>
      </c>
      <c r="N17" s="135">
        <v>26</v>
      </c>
      <c r="O17" s="135">
        <v>0</v>
      </c>
      <c r="P17" s="135">
        <v>0</v>
      </c>
      <c r="Q17" s="135">
        <v>0</v>
      </c>
      <c r="R17" s="135">
        <v>0</v>
      </c>
      <c r="S17" s="135">
        <v>0</v>
      </c>
      <c r="T17" s="135">
        <v>0</v>
      </c>
      <c r="U17" s="135">
        <v>0</v>
      </c>
      <c r="V17" s="135">
        <v>0</v>
      </c>
      <c r="W17" s="135">
        <v>0</v>
      </c>
      <c r="X17" s="135">
        <v>0</v>
      </c>
      <c r="Y17" s="135">
        <v>0</v>
      </c>
      <c r="Z17" s="135">
        <v>0</v>
      </c>
      <c r="AA17" s="135">
        <v>0</v>
      </c>
      <c r="AB17" s="135">
        <v>0</v>
      </c>
      <c r="AC17" s="135">
        <v>0</v>
      </c>
      <c r="AD17" s="135">
        <v>0</v>
      </c>
      <c r="AE17" s="135">
        <v>0</v>
      </c>
      <c r="AF17" s="135">
        <v>0</v>
      </c>
      <c r="AG17" s="135">
        <v>0</v>
      </c>
      <c r="AH17" s="135">
        <v>0</v>
      </c>
      <c r="AI17" s="135">
        <v>0</v>
      </c>
      <c r="AJ17" s="135">
        <v>0</v>
      </c>
      <c r="AK17" s="135">
        <v>0</v>
      </c>
      <c r="AL17" s="135">
        <v>0</v>
      </c>
      <c r="AM17" s="135">
        <v>0</v>
      </c>
      <c r="AN17" s="135">
        <v>0</v>
      </c>
      <c r="AO17" s="135">
        <v>0</v>
      </c>
      <c r="AP17" s="135">
        <v>0</v>
      </c>
      <c r="AQ17" s="135">
        <v>0</v>
      </c>
      <c r="AR17" s="135">
        <v>0</v>
      </c>
      <c r="AS17" s="135">
        <v>0</v>
      </c>
      <c r="AT17" s="135">
        <v>0</v>
      </c>
      <c r="AU17" s="135">
        <v>0</v>
      </c>
      <c r="AV17" s="135">
        <v>0</v>
      </c>
      <c r="AW17" s="135">
        <v>0</v>
      </c>
      <c r="AX17" s="135">
        <v>0</v>
      </c>
      <c r="AY17" s="135">
        <v>0</v>
      </c>
      <c r="AZ17" s="135">
        <v>0</v>
      </c>
      <c r="BA17" s="135">
        <v>0</v>
      </c>
      <c r="BB17" s="135">
        <v>0</v>
      </c>
      <c r="BC17" s="135">
        <v>0</v>
      </c>
      <c r="BD17" s="135">
        <v>0</v>
      </c>
      <c r="BE17" s="135">
        <v>0</v>
      </c>
      <c r="BF17" s="135">
        <v>0</v>
      </c>
      <c r="BG17" s="135">
        <v>0</v>
      </c>
      <c r="BH17" s="135">
        <v>0</v>
      </c>
      <c r="BI17" s="135">
        <v>0</v>
      </c>
      <c r="BJ17" s="135">
        <v>0</v>
      </c>
      <c r="BK17" s="135">
        <v>0</v>
      </c>
      <c r="BL17" s="135">
        <v>0</v>
      </c>
      <c r="BM17" s="135">
        <v>0</v>
      </c>
      <c r="BN17" s="135">
        <v>0</v>
      </c>
      <c r="BO17" s="135">
        <v>3</v>
      </c>
      <c r="BP17" s="135">
        <v>162</v>
      </c>
      <c r="BQ17" s="135">
        <v>0</v>
      </c>
      <c r="BR17" s="135">
        <v>119</v>
      </c>
      <c r="BS17" s="135">
        <v>0</v>
      </c>
      <c r="BT17" s="135">
        <v>0</v>
      </c>
      <c r="BU17" s="135">
        <v>0</v>
      </c>
      <c r="BV17" s="135">
        <v>3</v>
      </c>
      <c r="BW17" s="135">
        <v>0</v>
      </c>
      <c r="BX17" s="137">
        <f>SUM(Tabell7[[#This Row],[02071110]:[16023985]])</f>
        <v>313</v>
      </c>
    </row>
    <row r="18" spans="1:76" ht="14.5" x14ac:dyDescent="0.35">
      <c r="A18" s="127" t="s">
        <v>134</v>
      </c>
      <c r="B18" s="135">
        <v>0</v>
      </c>
      <c r="C18" s="135">
        <v>0</v>
      </c>
      <c r="D18" s="135">
        <v>0</v>
      </c>
      <c r="E18" s="135">
        <v>0</v>
      </c>
      <c r="F18" s="135">
        <v>0</v>
      </c>
      <c r="G18" s="135">
        <v>0</v>
      </c>
      <c r="H18" s="135">
        <v>0</v>
      </c>
      <c r="I18" s="135">
        <v>0</v>
      </c>
      <c r="J18" s="135">
        <v>0</v>
      </c>
      <c r="K18" s="135">
        <v>0</v>
      </c>
      <c r="L18" s="135">
        <v>0</v>
      </c>
      <c r="M18" s="135">
        <v>0</v>
      </c>
      <c r="N18" s="135">
        <v>2</v>
      </c>
      <c r="O18" s="135">
        <v>0</v>
      </c>
      <c r="P18" s="135">
        <v>0</v>
      </c>
      <c r="Q18" s="135">
        <v>0</v>
      </c>
      <c r="R18" s="135">
        <v>0</v>
      </c>
      <c r="S18" s="135">
        <v>0</v>
      </c>
      <c r="T18" s="135">
        <v>0</v>
      </c>
      <c r="U18" s="135">
        <v>0</v>
      </c>
      <c r="V18" s="135">
        <v>0</v>
      </c>
      <c r="W18" s="135">
        <v>0</v>
      </c>
      <c r="X18" s="135">
        <v>0</v>
      </c>
      <c r="Y18" s="135">
        <v>0</v>
      </c>
      <c r="Z18" s="135">
        <v>0</v>
      </c>
      <c r="AA18" s="135">
        <v>0</v>
      </c>
      <c r="AB18" s="135">
        <v>0</v>
      </c>
      <c r="AC18" s="135">
        <v>0</v>
      </c>
      <c r="AD18" s="135">
        <v>0</v>
      </c>
      <c r="AE18" s="135">
        <v>0</v>
      </c>
      <c r="AF18" s="135">
        <v>0</v>
      </c>
      <c r="AG18" s="135">
        <v>0</v>
      </c>
      <c r="AH18" s="135">
        <v>0</v>
      </c>
      <c r="AI18" s="135">
        <v>0</v>
      </c>
      <c r="AJ18" s="135">
        <v>0</v>
      </c>
      <c r="AK18" s="135">
        <v>0</v>
      </c>
      <c r="AL18" s="135">
        <v>0</v>
      </c>
      <c r="AM18" s="135">
        <v>0</v>
      </c>
      <c r="AN18" s="135">
        <v>0</v>
      </c>
      <c r="AO18" s="135">
        <v>0</v>
      </c>
      <c r="AP18" s="135">
        <v>0</v>
      </c>
      <c r="AQ18" s="135">
        <v>0</v>
      </c>
      <c r="AR18" s="135">
        <v>0</v>
      </c>
      <c r="AS18" s="135">
        <v>0</v>
      </c>
      <c r="AT18" s="135">
        <v>0</v>
      </c>
      <c r="AU18" s="135">
        <v>0</v>
      </c>
      <c r="AV18" s="135">
        <v>0</v>
      </c>
      <c r="AW18" s="135">
        <v>0</v>
      </c>
      <c r="AX18" s="135">
        <v>0</v>
      </c>
      <c r="AY18" s="135">
        <v>0</v>
      </c>
      <c r="AZ18" s="135">
        <v>0</v>
      </c>
      <c r="BA18" s="135">
        <v>0</v>
      </c>
      <c r="BB18" s="135">
        <v>0</v>
      </c>
      <c r="BC18" s="135">
        <v>0</v>
      </c>
      <c r="BD18" s="135">
        <v>0</v>
      </c>
      <c r="BE18" s="135">
        <v>0</v>
      </c>
      <c r="BF18" s="135">
        <v>0</v>
      </c>
      <c r="BG18" s="135">
        <v>0</v>
      </c>
      <c r="BH18" s="135">
        <v>0</v>
      </c>
      <c r="BI18" s="135">
        <v>0</v>
      </c>
      <c r="BJ18" s="135">
        <v>0</v>
      </c>
      <c r="BK18" s="135">
        <v>0</v>
      </c>
      <c r="BL18" s="135">
        <v>0</v>
      </c>
      <c r="BM18" s="135">
        <v>0</v>
      </c>
      <c r="BN18" s="135">
        <v>0</v>
      </c>
      <c r="BO18" s="135">
        <v>69</v>
      </c>
      <c r="BP18" s="135">
        <v>0</v>
      </c>
      <c r="BQ18" s="135">
        <v>0</v>
      </c>
      <c r="BR18" s="135">
        <v>124</v>
      </c>
      <c r="BS18" s="135">
        <v>0</v>
      </c>
      <c r="BT18" s="135">
        <v>0</v>
      </c>
      <c r="BU18" s="135">
        <v>0</v>
      </c>
      <c r="BV18" s="135">
        <v>0</v>
      </c>
      <c r="BW18" s="135">
        <v>0</v>
      </c>
      <c r="BX18" s="137">
        <f>SUM(Tabell7[[#This Row],[02071110]:[16023985]])</f>
        <v>195</v>
      </c>
    </row>
    <row r="19" spans="1:76" ht="14.5" x14ac:dyDescent="0.35">
      <c r="A19" s="127" t="s">
        <v>130</v>
      </c>
      <c r="B19" s="135">
        <v>0</v>
      </c>
      <c r="C19" s="135">
        <v>0</v>
      </c>
      <c r="D19" s="135">
        <v>0</v>
      </c>
      <c r="E19" s="135">
        <v>0</v>
      </c>
      <c r="F19" s="135">
        <v>0</v>
      </c>
      <c r="G19" s="135">
        <v>0</v>
      </c>
      <c r="H19" s="135">
        <v>0</v>
      </c>
      <c r="I19" s="135">
        <v>0</v>
      </c>
      <c r="J19" s="135">
        <v>141</v>
      </c>
      <c r="K19" s="135">
        <v>0</v>
      </c>
      <c r="L19" s="135">
        <v>0</v>
      </c>
      <c r="M19" s="135">
        <v>0</v>
      </c>
      <c r="N19" s="135">
        <v>0</v>
      </c>
      <c r="O19" s="135">
        <v>0</v>
      </c>
      <c r="P19" s="135">
        <v>0</v>
      </c>
      <c r="Q19" s="135">
        <v>0</v>
      </c>
      <c r="R19" s="135">
        <v>0</v>
      </c>
      <c r="S19" s="135">
        <v>0</v>
      </c>
      <c r="T19" s="135">
        <v>0</v>
      </c>
      <c r="U19" s="135">
        <v>10</v>
      </c>
      <c r="V19" s="135">
        <v>0</v>
      </c>
      <c r="W19" s="135">
        <v>0</v>
      </c>
      <c r="X19" s="135">
        <v>0</v>
      </c>
      <c r="Y19" s="135">
        <v>0</v>
      </c>
      <c r="Z19" s="135">
        <v>0</v>
      </c>
      <c r="AA19" s="135">
        <v>0</v>
      </c>
      <c r="AB19" s="135">
        <v>0</v>
      </c>
      <c r="AC19" s="135">
        <v>0</v>
      </c>
      <c r="AD19" s="135">
        <v>0</v>
      </c>
      <c r="AE19" s="135">
        <v>0</v>
      </c>
      <c r="AF19" s="135">
        <v>0</v>
      </c>
      <c r="AG19" s="135">
        <v>0</v>
      </c>
      <c r="AH19" s="135">
        <v>0</v>
      </c>
      <c r="AI19" s="135">
        <v>0</v>
      </c>
      <c r="AJ19" s="135">
        <v>0</v>
      </c>
      <c r="AK19" s="135">
        <v>0</v>
      </c>
      <c r="AL19" s="135">
        <v>0</v>
      </c>
      <c r="AM19" s="135">
        <v>0</v>
      </c>
      <c r="AN19" s="135">
        <v>0</v>
      </c>
      <c r="AO19" s="135">
        <v>0</v>
      </c>
      <c r="AP19" s="135">
        <v>0</v>
      </c>
      <c r="AQ19" s="135">
        <v>0</v>
      </c>
      <c r="AR19" s="135">
        <v>0</v>
      </c>
      <c r="AS19" s="135">
        <v>0</v>
      </c>
      <c r="AT19" s="135">
        <v>0</v>
      </c>
      <c r="AU19" s="135">
        <v>0</v>
      </c>
      <c r="AV19" s="135">
        <v>0</v>
      </c>
      <c r="AW19" s="135">
        <v>0</v>
      </c>
      <c r="AX19" s="135">
        <v>0</v>
      </c>
      <c r="AY19" s="135">
        <v>0</v>
      </c>
      <c r="AZ19" s="135">
        <v>0</v>
      </c>
      <c r="BA19" s="135">
        <v>0</v>
      </c>
      <c r="BB19" s="135">
        <v>0</v>
      </c>
      <c r="BC19" s="135">
        <v>0</v>
      </c>
      <c r="BD19" s="135">
        <v>0</v>
      </c>
      <c r="BE19" s="135">
        <v>0</v>
      </c>
      <c r="BF19" s="135">
        <v>0</v>
      </c>
      <c r="BG19" s="135">
        <v>0</v>
      </c>
      <c r="BH19" s="135">
        <v>0</v>
      </c>
      <c r="BI19" s="135">
        <v>0</v>
      </c>
      <c r="BJ19" s="135">
        <v>0</v>
      </c>
      <c r="BK19" s="135">
        <v>0</v>
      </c>
      <c r="BL19" s="135">
        <v>0</v>
      </c>
      <c r="BM19" s="135">
        <v>0</v>
      </c>
      <c r="BN19" s="135">
        <v>0</v>
      </c>
      <c r="BO19" s="135">
        <v>0</v>
      </c>
      <c r="BP19" s="135">
        <v>0</v>
      </c>
      <c r="BQ19" s="135">
        <v>0</v>
      </c>
      <c r="BR19" s="135">
        <v>0</v>
      </c>
      <c r="BS19" s="135">
        <v>0</v>
      </c>
      <c r="BT19" s="135">
        <v>0</v>
      </c>
      <c r="BU19" s="135">
        <v>0</v>
      </c>
      <c r="BV19" s="135">
        <v>0</v>
      </c>
      <c r="BW19" s="135">
        <v>0</v>
      </c>
      <c r="BX19" s="137">
        <f>SUM(Tabell7[[#This Row],[02071110]:[16023985]])</f>
        <v>151</v>
      </c>
    </row>
    <row r="20" spans="1:76" ht="14.5" x14ac:dyDescent="0.35">
      <c r="A20" s="127" t="s">
        <v>135</v>
      </c>
      <c r="B20" s="135">
        <v>0</v>
      </c>
      <c r="C20" s="135">
        <v>0</v>
      </c>
      <c r="D20" s="135">
        <v>0</v>
      </c>
      <c r="E20" s="135">
        <v>0</v>
      </c>
      <c r="F20" s="135">
        <v>0</v>
      </c>
      <c r="G20" s="135">
        <v>58</v>
      </c>
      <c r="H20" s="135">
        <v>0</v>
      </c>
      <c r="I20" s="135">
        <v>0</v>
      </c>
      <c r="J20" s="135">
        <v>0</v>
      </c>
      <c r="K20" s="135">
        <v>0</v>
      </c>
      <c r="L20" s="135">
        <v>0</v>
      </c>
      <c r="M20" s="135">
        <v>0</v>
      </c>
      <c r="N20" s="135">
        <v>0</v>
      </c>
      <c r="O20" s="135">
        <v>0</v>
      </c>
      <c r="P20" s="135">
        <v>0</v>
      </c>
      <c r="Q20" s="135">
        <v>0</v>
      </c>
      <c r="R20" s="135">
        <v>0</v>
      </c>
      <c r="S20" s="135">
        <v>0</v>
      </c>
      <c r="T20" s="135">
        <v>0</v>
      </c>
      <c r="U20" s="135">
        <v>0</v>
      </c>
      <c r="V20" s="135">
        <v>0</v>
      </c>
      <c r="W20" s="135">
        <v>0</v>
      </c>
      <c r="X20" s="135">
        <v>0</v>
      </c>
      <c r="Y20" s="135">
        <v>0</v>
      </c>
      <c r="Z20" s="135">
        <v>0</v>
      </c>
      <c r="AA20" s="135">
        <v>0</v>
      </c>
      <c r="AB20" s="135">
        <v>0</v>
      </c>
      <c r="AC20" s="135">
        <v>0</v>
      </c>
      <c r="AD20" s="135">
        <v>0</v>
      </c>
      <c r="AE20" s="135">
        <v>0</v>
      </c>
      <c r="AF20" s="135">
        <v>0</v>
      </c>
      <c r="AG20" s="135">
        <v>0</v>
      </c>
      <c r="AH20" s="135">
        <v>0</v>
      </c>
      <c r="AI20" s="135">
        <v>0</v>
      </c>
      <c r="AJ20" s="135">
        <v>0</v>
      </c>
      <c r="AK20" s="135">
        <v>0</v>
      </c>
      <c r="AL20" s="135">
        <v>0</v>
      </c>
      <c r="AM20" s="135">
        <v>0</v>
      </c>
      <c r="AN20" s="135">
        <v>0</v>
      </c>
      <c r="AO20" s="135">
        <v>0</v>
      </c>
      <c r="AP20" s="135">
        <v>0</v>
      </c>
      <c r="AQ20" s="135">
        <v>0</v>
      </c>
      <c r="AR20" s="135">
        <v>0</v>
      </c>
      <c r="AS20" s="135">
        <v>0</v>
      </c>
      <c r="AT20" s="135">
        <v>0</v>
      </c>
      <c r="AU20" s="135">
        <v>0</v>
      </c>
      <c r="AV20" s="135">
        <v>0</v>
      </c>
      <c r="AW20" s="135">
        <v>0</v>
      </c>
      <c r="AX20" s="135">
        <v>0</v>
      </c>
      <c r="AY20" s="135">
        <v>0</v>
      </c>
      <c r="AZ20" s="135">
        <v>0</v>
      </c>
      <c r="BA20" s="135">
        <v>0</v>
      </c>
      <c r="BB20" s="135">
        <v>0</v>
      </c>
      <c r="BC20" s="135">
        <v>0</v>
      </c>
      <c r="BD20" s="135">
        <v>0</v>
      </c>
      <c r="BE20" s="135">
        <v>0</v>
      </c>
      <c r="BF20" s="135">
        <v>0</v>
      </c>
      <c r="BG20" s="135">
        <v>0</v>
      </c>
      <c r="BH20" s="135">
        <v>0</v>
      </c>
      <c r="BI20" s="135">
        <v>0</v>
      </c>
      <c r="BJ20" s="135">
        <v>0</v>
      </c>
      <c r="BK20" s="135">
        <v>0</v>
      </c>
      <c r="BL20" s="135">
        <v>0</v>
      </c>
      <c r="BM20" s="135">
        <v>0</v>
      </c>
      <c r="BN20" s="135">
        <v>0</v>
      </c>
      <c r="BO20" s="135">
        <v>0</v>
      </c>
      <c r="BP20" s="135">
        <v>0</v>
      </c>
      <c r="BQ20" s="135">
        <v>0</v>
      </c>
      <c r="BR20" s="135">
        <v>0</v>
      </c>
      <c r="BS20" s="135">
        <v>85</v>
      </c>
      <c r="BT20" s="135">
        <v>0</v>
      </c>
      <c r="BU20" s="135">
        <v>0</v>
      </c>
      <c r="BV20" s="135">
        <v>0</v>
      </c>
      <c r="BW20" s="135">
        <v>0</v>
      </c>
      <c r="BX20" s="137">
        <f>SUM(Tabell7[[#This Row],[02071110]:[16023985]])</f>
        <v>143</v>
      </c>
    </row>
    <row r="21" spans="1:76" ht="14.5" x14ac:dyDescent="0.35">
      <c r="A21" s="127" t="s">
        <v>131</v>
      </c>
      <c r="B21" s="135">
        <v>0</v>
      </c>
      <c r="C21" s="135">
        <v>0</v>
      </c>
      <c r="D21" s="135">
        <v>0</v>
      </c>
      <c r="E21" s="135">
        <v>3</v>
      </c>
      <c r="F21" s="135">
        <v>30</v>
      </c>
      <c r="G21" s="135">
        <v>0</v>
      </c>
      <c r="H21" s="135">
        <v>0</v>
      </c>
      <c r="I21" s="135">
        <v>0</v>
      </c>
      <c r="J21" s="135">
        <v>0</v>
      </c>
      <c r="K21" s="135">
        <v>0</v>
      </c>
      <c r="L21" s="135">
        <v>0</v>
      </c>
      <c r="M21" s="135">
        <v>0</v>
      </c>
      <c r="N21" s="135">
        <v>0</v>
      </c>
      <c r="O21" s="135">
        <v>0</v>
      </c>
      <c r="P21" s="135">
        <v>0</v>
      </c>
      <c r="Q21" s="135">
        <v>0</v>
      </c>
      <c r="R21" s="135">
        <v>0</v>
      </c>
      <c r="S21" s="135">
        <v>0</v>
      </c>
      <c r="T21" s="135">
        <v>0</v>
      </c>
      <c r="U21" s="135">
        <v>0</v>
      </c>
      <c r="V21" s="135">
        <v>0</v>
      </c>
      <c r="W21" s="135">
        <v>0</v>
      </c>
      <c r="X21" s="135">
        <v>0</v>
      </c>
      <c r="Y21" s="135">
        <v>0</v>
      </c>
      <c r="Z21" s="135">
        <v>0</v>
      </c>
      <c r="AA21" s="135">
        <v>0</v>
      </c>
      <c r="AB21" s="135">
        <v>0</v>
      </c>
      <c r="AC21" s="135">
        <v>0</v>
      </c>
      <c r="AD21" s="135">
        <v>0</v>
      </c>
      <c r="AE21" s="135">
        <v>0</v>
      </c>
      <c r="AF21" s="135">
        <v>0</v>
      </c>
      <c r="AG21" s="135">
        <v>0</v>
      </c>
      <c r="AH21" s="135">
        <v>0</v>
      </c>
      <c r="AI21" s="135">
        <v>0</v>
      </c>
      <c r="AJ21" s="135">
        <v>0</v>
      </c>
      <c r="AK21" s="135">
        <v>0</v>
      </c>
      <c r="AL21" s="135">
        <v>0</v>
      </c>
      <c r="AM21" s="135">
        <v>0</v>
      </c>
      <c r="AN21" s="135">
        <v>0</v>
      </c>
      <c r="AO21" s="135">
        <v>0</v>
      </c>
      <c r="AP21" s="135">
        <v>1</v>
      </c>
      <c r="AQ21" s="135">
        <v>0</v>
      </c>
      <c r="AR21" s="135">
        <v>0</v>
      </c>
      <c r="AS21" s="135">
        <v>4</v>
      </c>
      <c r="AT21" s="135">
        <v>3</v>
      </c>
      <c r="AU21" s="135">
        <v>0</v>
      </c>
      <c r="AV21" s="135">
        <v>0</v>
      </c>
      <c r="AW21" s="135">
        <v>0</v>
      </c>
      <c r="AX21" s="135">
        <v>0</v>
      </c>
      <c r="AY21" s="135">
        <v>0</v>
      </c>
      <c r="AZ21" s="135">
        <v>1</v>
      </c>
      <c r="BA21" s="135">
        <v>0</v>
      </c>
      <c r="BB21" s="135">
        <v>0</v>
      </c>
      <c r="BC21" s="135">
        <v>0</v>
      </c>
      <c r="BD21" s="135">
        <v>0</v>
      </c>
      <c r="BE21" s="135">
        <v>0</v>
      </c>
      <c r="BF21" s="135">
        <v>0</v>
      </c>
      <c r="BG21" s="135">
        <v>0</v>
      </c>
      <c r="BH21" s="135">
        <v>0</v>
      </c>
      <c r="BI21" s="135">
        <v>0</v>
      </c>
      <c r="BJ21" s="135">
        <v>0</v>
      </c>
      <c r="BK21" s="135">
        <v>0</v>
      </c>
      <c r="BL21" s="135">
        <v>0</v>
      </c>
      <c r="BM21" s="135">
        <v>0</v>
      </c>
      <c r="BN21" s="135">
        <v>0</v>
      </c>
      <c r="BO21" s="135">
        <v>41</v>
      </c>
      <c r="BP21" s="135">
        <v>0</v>
      </c>
      <c r="BQ21" s="135">
        <v>7</v>
      </c>
      <c r="BR21" s="135">
        <v>46</v>
      </c>
      <c r="BS21" s="135">
        <v>2</v>
      </c>
      <c r="BT21" s="135">
        <v>0</v>
      </c>
      <c r="BU21" s="135">
        <v>0</v>
      </c>
      <c r="BV21" s="135">
        <v>0</v>
      </c>
      <c r="BW21" s="135">
        <v>0</v>
      </c>
      <c r="BX21" s="137">
        <f>SUM(Tabell7[[#This Row],[02071110]:[16023985]])</f>
        <v>138</v>
      </c>
    </row>
    <row r="22" spans="1:76" ht="14.5" x14ac:dyDescent="0.35">
      <c r="A22" s="127" t="s">
        <v>139</v>
      </c>
      <c r="B22" s="135">
        <v>0</v>
      </c>
      <c r="C22" s="135">
        <v>0</v>
      </c>
      <c r="D22" s="135">
        <v>0</v>
      </c>
      <c r="E22" s="135">
        <v>0</v>
      </c>
      <c r="F22" s="135">
        <v>38</v>
      </c>
      <c r="G22" s="135">
        <v>0</v>
      </c>
      <c r="H22" s="135">
        <v>0</v>
      </c>
      <c r="I22" s="135">
        <v>0</v>
      </c>
      <c r="J22" s="135">
        <v>0</v>
      </c>
      <c r="K22" s="135">
        <v>0</v>
      </c>
      <c r="L22" s="135">
        <v>0</v>
      </c>
      <c r="M22" s="135">
        <v>0</v>
      </c>
      <c r="N22" s="135">
        <v>32</v>
      </c>
      <c r="O22" s="135">
        <v>0</v>
      </c>
      <c r="P22" s="135">
        <v>0</v>
      </c>
      <c r="Q22" s="135">
        <v>0</v>
      </c>
      <c r="R22" s="135">
        <v>0</v>
      </c>
      <c r="S22" s="135">
        <v>0</v>
      </c>
      <c r="T22" s="135">
        <v>0</v>
      </c>
      <c r="U22" s="135">
        <v>0</v>
      </c>
      <c r="V22" s="135">
        <v>0</v>
      </c>
      <c r="W22" s="135">
        <v>0</v>
      </c>
      <c r="X22" s="135">
        <v>0</v>
      </c>
      <c r="Y22" s="135">
        <v>0</v>
      </c>
      <c r="Z22" s="135">
        <v>0</v>
      </c>
      <c r="AA22" s="135">
        <v>0</v>
      </c>
      <c r="AB22" s="135">
        <v>0</v>
      </c>
      <c r="AC22" s="135">
        <v>0</v>
      </c>
      <c r="AD22" s="135">
        <v>0</v>
      </c>
      <c r="AE22" s="135">
        <v>0</v>
      </c>
      <c r="AF22" s="135">
        <v>0</v>
      </c>
      <c r="AG22" s="135">
        <v>0</v>
      </c>
      <c r="AH22" s="135">
        <v>0</v>
      </c>
      <c r="AI22" s="135">
        <v>0</v>
      </c>
      <c r="AJ22" s="135">
        <v>0</v>
      </c>
      <c r="AK22" s="135">
        <v>0</v>
      </c>
      <c r="AL22" s="135">
        <v>0</v>
      </c>
      <c r="AM22" s="135">
        <v>0</v>
      </c>
      <c r="AN22" s="135">
        <v>0</v>
      </c>
      <c r="AO22" s="135">
        <v>0</v>
      </c>
      <c r="AP22" s="135">
        <v>0</v>
      </c>
      <c r="AQ22" s="135">
        <v>0</v>
      </c>
      <c r="AR22" s="135">
        <v>0</v>
      </c>
      <c r="AS22" s="135">
        <v>0</v>
      </c>
      <c r="AT22" s="135">
        <v>0</v>
      </c>
      <c r="AU22" s="135">
        <v>0</v>
      </c>
      <c r="AV22" s="135">
        <v>0</v>
      </c>
      <c r="AW22" s="135">
        <v>0</v>
      </c>
      <c r="AX22" s="135">
        <v>0</v>
      </c>
      <c r="AY22" s="135">
        <v>0</v>
      </c>
      <c r="AZ22" s="135">
        <v>0</v>
      </c>
      <c r="BA22" s="135">
        <v>0</v>
      </c>
      <c r="BB22" s="135">
        <v>0</v>
      </c>
      <c r="BC22" s="135">
        <v>0</v>
      </c>
      <c r="BD22" s="135">
        <v>0</v>
      </c>
      <c r="BE22" s="135">
        <v>0</v>
      </c>
      <c r="BF22" s="135">
        <v>0</v>
      </c>
      <c r="BG22" s="135">
        <v>0</v>
      </c>
      <c r="BH22" s="135">
        <v>0</v>
      </c>
      <c r="BI22" s="135">
        <v>0</v>
      </c>
      <c r="BJ22" s="135">
        <v>0</v>
      </c>
      <c r="BK22" s="135">
        <v>0</v>
      </c>
      <c r="BL22" s="135">
        <v>0</v>
      </c>
      <c r="BM22" s="135">
        <v>0</v>
      </c>
      <c r="BN22" s="135">
        <v>0</v>
      </c>
      <c r="BO22" s="135">
        <v>0</v>
      </c>
      <c r="BP22" s="135">
        <v>0</v>
      </c>
      <c r="BQ22" s="135">
        <v>0</v>
      </c>
      <c r="BR22" s="135">
        <v>18</v>
      </c>
      <c r="BS22" s="135">
        <v>0</v>
      </c>
      <c r="BT22" s="135">
        <v>0</v>
      </c>
      <c r="BU22" s="135">
        <v>0</v>
      </c>
      <c r="BV22" s="135">
        <v>0</v>
      </c>
      <c r="BW22" s="135">
        <v>0</v>
      </c>
      <c r="BX22" s="137">
        <f>SUM(Tabell7[[#This Row],[02071110]:[16023985]])</f>
        <v>88</v>
      </c>
    </row>
    <row r="23" spans="1:76" ht="14.5" x14ac:dyDescent="0.35">
      <c r="A23" s="127" t="s">
        <v>137</v>
      </c>
      <c r="B23" s="135">
        <v>0</v>
      </c>
      <c r="C23" s="135">
        <v>0</v>
      </c>
      <c r="D23" s="135">
        <v>0</v>
      </c>
      <c r="E23" s="135">
        <v>0</v>
      </c>
      <c r="F23" s="135">
        <v>0</v>
      </c>
      <c r="G23" s="135">
        <v>0</v>
      </c>
      <c r="H23" s="135">
        <v>15</v>
      </c>
      <c r="I23" s="135">
        <v>0</v>
      </c>
      <c r="J23" s="135">
        <v>0</v>
      </c>
      <c r="K23" s="135">
        <v>0</v>
      </c>
      <c r="L23" s="135">
        <v>0</v>
      </c>
      <c r="M23" s="135">
        <v>0</v>
      </c>
      <c r="N23" s="135">
        <v>0</v>
      </c>
      <c r="O23" s="135">
        <v>0</v>
      </c>
      <c r="P23" s="135">
        <v>0</v>
      </c>
      <c r="Q23" s="135">
        <v>0</v>
      </c>
      <c r="R23" s="135">
        <v>0</v>
      </c>
      <c r="S23" s="135">
        <v>0</v>
      </c>
      <c r="T23" s="135">
        <v>0</v>
      </c>
      <c r="U23" s="135">
        <v>0</v>
      </c>
      <c r="V23" s="135">
        <v>0</v>
      </c>
      <c r="W23" s="135">
        <v>0</v>
      </c>
      <c r="X23" s="135">
        <v>0</v>
      </c>
      <c r="Y23" s="135">
        <v>0</v>
      </c>
      <c r="Z23" s="135">
        <v>0</v>
      </c>
      <c r="AA23" s="135">
        <v>0</v>
      </c>
      <c r="AB23" s="135">
        <v>0</v>
      </c>
      <c r="AC23" s="135">
        <v>0</v>
      </c>
      <c r="AD23" s="135">
        <v>0</v>
      </c>
      <c r="AE23" s="135">
        <v>0</v>
      </c>
      <c r="AF23" s="135">
        <v>0</v>
      </c>
      <c r="AG23" s="135">
        <v>0</v>
      </c>
      <c r="AH23" s="135">
        <v>0</v>
      </c>
      <c r="AI23" s="135">
        <v>0</v>
      </c>
      <c r="AJ23" s="135">
        <v>0</v>
      </c>
      <c r="AK23" s="135">
        <v>0</v>
      </c>
      <c r="AL23" s="135">
        <v>0</v>
      </c>
      <c r="AM23" s="135">
        <v>0</v>
      </c>
      <c r="AN23" s="135">
        <v>0</v>
      </c>
      <c r="AO23" s="135">
        <v>57</v>
      </c>
      <c r="AP23" s="135">
        <v>0</v>
      </c>
      <c r="AQ23" s="135">
        <v>0</v>
      </c>
      <c r="AR23" s="135">
        <v>0</v>
      </c>
      <c r="AS23" s="135">
        <v>0</v>
      </c>
      <c r="AT23" s="135">
        <v>0</v>
      </c>
      <c r="AU23" s="135">
        <v>7</v>
      </c>
      <c r="AV23" s="135">
        <v>0</v>
      </c>
      <c r="AW23" s="135">
        <v>0</v>
      </c>
      <c r="AX23" s="135">
        <v>0</v>
      </c>
      <c r="AY23" s="135">
        <v>0</v>
      </c>
      <c r="AZ23" s="135">
        <v>0</v>
      </c>
      <c r="BA23" s="135">
        <v>0</v>
      </c>
      <c r="BB23" s="135">
        <v>0</v>
      </c>
      <c r="BC23" s="135">
        <v>0</v>
      </c>
      <c r="BD23" s="135">
        <v>0</v>
      </c>
      <c r="BE23" s="135">
        <v>0</v>
      </c>
      <c r="BF23" s="135">
        <v>0</v>
      </c>
      <c r="BG23" s="135">
        <v>0</v>
      </c>
      <c r="BH23" s="135">
        <v>0</v>
      </c>
      <c r="BI23" s="135">
        <v>0</v>
      </c>
      <c r="BJ23" s="135">
        <v>0</v>
      </c>
      <c r="BK23" s="135">
        <v>0</v>
      </c>
      <c r="BL23" s="135">
        <v>0</v>
      </c>
      <c r="BM23" s="135">
        <v>0</v>
      </c>
      <c r="BN23" s="135">
        <v>0</v>
      </c>
      <c r="BO23" s="135">
        <v>0</v>
      </c>
      <c r="BP23" s="135">
        <v>0</v>
      </c>
      <c r="BQ23" s="135">
        <v>0</v>
      </c>
      <c r="BR23" s="135">
        <v>0</v>
      </c>
      <c r="BS23" s="135">
        <v>0</v>
      </c>
      <c r="BT23" s="135">
        <v>0</v>
      </c>
      <c r="BU23" s="135">
        <v>0</v>
      </c>
      <c r="BV23" s="135">
        <v>0</v>
      </c>
      <c r="BW23" s="135">
        <v>0</v>
      </c>
      <c r="BX23" s="137">
        <f>SUM(Tabell7[[#This Row],[02071110]:[16023985]])</f>
        <v>79</v>
      </c>
    </row>
    <row r="24" spans="1:76" ht="14.5" x14ac:dyDescent="0.35">
      <c r="A24" s="127" t="s">
        <v>136</v>
      </c>
      <c r="B24" s="135">
        <v>0</v>
      </c>
      <c r="C24" s="135">
        <v>0</v>
      </c>
      <c r="D24" s="135">
        <v>0</v>
      </c>
      <c r="E24" s="135">
        <v>0</v>
      </c>
      <c r="F24" s="135">
        <v>0</v>
      </c>
      <c r="G24" s="135">
        <v>0</v>
      </c>
      <c r="H24" s="135">
        <v>0</v>
      </c>
      <c r="I24" s="135">
        <v>0</v>
      </c>
      <c r="J24" s="135">
        <v>0</v>
      </c>
      <c r="K24" s="135">
        <v>0</v>
      </c>
      <c r="L24" s="135">
        <v>0</v>
      </c>
      <c r="M24" s="135">
        <v>0</v>
      </c>
      <c r="N24" s="135">
        <v>0</v>
      </c>
      <c r="O24" s="135">
        <v>0</v>
      </c>
      <c r="P24" s="135">
        <v>0</v>
      </c>
      <c r="Q24" s="135">
        <v>0</v>
      </c>
      <c r="R24" s="135">
        <v>0</v>
      </c>
      <c r="S24" s="135">
        <v>0</v>
      </c>
      <c r="T24" s="135">
        <v>0</v>
      </c>
      <c r="U24" s="135">
        <v>0</v>
      </c>
      <c r="V24" s="135">
        <v>0</v>
      </c>
      <c r="W24" s="135">
        <v>0</v>
      </c>
      <c r="X24" s="135">
        <v>0</v>
      </c>
      <c r="Y24" s="135">
        <v>0</v>
      </c>
      <c r="Z24" s="135">
        <v>0</v>
      </c>
      <c r="AA24" s="135">
        <v>0</v>
      </c>
      <c r="AB24" s="135">
        <v>0</v>
      </c>
      <c r="AC24" s="135">
        <v>0</v>
      </c>
      <c r="AD24" s="135">
        <v>0</v>
      </c>
      <c r="AE24" s="135">
        <v>0</v>
      </c>
      <c r="AF24" s="135">
        <v>0</v>
      </c>
      <c r="AG24" s="135">
        <v>0</v>
      </c>
      <c r="AH24" s="135">
        <v>0</v>
      </c>
      <c r="AI24" s="135">
        <v>0</v>
      </c>
      <c r="AJ24" s="135">
        <v>0</v>
      </c>
      <c r="AK24" s="135">
        <v>0</v>
      </c>
      <c r="AL24" s="135">
        <v>0</v>
      </c>
      <c r="AM24" s="135">
        <v>0</v>
      </c>
      <c r="AN24" s="135">
        <v>0</v>
      </c>
      <c r="AO24" s="135">
        <v>0</v>
      </c>
      <c r="AP24" s="135">
        <v>0</v>
      </c>
      <c r="AQ24" s="135">
        <v>0</v>
      </c>
      <c r="AR24" s="135">
        <v>0</v>
      </c>
      <c r="AS24" s="135">
        <v>0</v>
      </c>
      <c r="AT24" s="135">
        <v>0</v>
      </c>
      <c r="AU24" s="135">
        <v>0</v>
      </c>
      <c r="AV24" s="135">
        <v>0</v>
      </c>
      <c r="AW24" s="135">
        <v>0</v>
      </c>
      <c r="AX24" s="135">
        <v>0</v>
      </c>
      <c r="AY24" s="135">
        <v>0</v>
      </c>
      <c r="AZ24" s="135">
        <v>0</v>
      </c>
      <c r="BA24" s="135">
        <v>0</v>
      </c>
      <c r="BB24" s="135">
        <v>0</v>
      </c>
      <c r="BC24" s="135">
        <v>0</v>
      </c>
      <c r="BD24" s="135">
        <v>0</v>
      </c>
      <c r="BE24" s="135">
        <v>0</v>
      </c>
      <c r="BF24" s="135">
        <v>0</v>
      </c>
      <c r="BG24" s="135">
        <v>0</v>
      </c>
      <c r="BH24" s="135">
        <v>0</v>
      </c>
      <c r="BI24" s="135">
        <v>0</v>
      </c>
      <c r="BJ24" s="135">
        <v>0</v>
      </c>
      <c r="BK24" s="135">
        <v>0</v>
      </c>
      <c r="BL24" s="135">
        <v>0</v>
      </c>
      <c r="BM24" s="135">
        <v>9</v>
      </c>
      <c r="BN24" s="135">
        <v>0</v>
      </c>
      <c r="BO24" s="135">
        <v>0</v>
      </c>
      <c r="BP24" s="135">
        <v>0</v>
      </c>
      <c r="BQ24" s="135">
        <v>0</v>
      </c>
      <c r="BR24" s="135">
        <v>0</v>
      </c>
      <c r="BS24" s="135">
        <v>33</v>
      </c>
      <c r="BT24" s="135">
        <v>0</v>
      </c>
      <c r="BU24" s="135">
        <v>0</v>
      </c>
      <c r="BV24" s="135">
        <v>0</v>
      </c>
      <c r="BW24" s="135">
        <v>0</v>
      </c>
      <c r="BX24" s="137">
        <f>SUM(Tabell7[[#This Row],[02071110]:[16023985]])</f>
        <v>42</v>
      </c>
    </row>
    <row r="25" spans="1:76" ht="14.5" x14ac:dyDescent="0.35">
      <c r="A25" s="127" t="s">
        <v>138</v>
      </c>
      <c r="B25" s="135">
        <v>0</v>
      </c>
      <c r="C25" s="135">
        <v>0</v>
      </c>
      <c r="D25" s="135">
        <v>0</v>
      </c>
      <c r="E25" s="135">
        <v>0</v>
      </c>
      <c r="F25" s="135">
        <v>0</v>
      </c>
      <c r="G25" s="135">
        <v>7</v>
      </c>
      <c r="H25" s="135">
        <v>0</v>
      </c>
      <c r="I25" s="135">
        <v>0</v>
      </c>
      <c r="J25" s="135">
        <v>0</v>
      </c>
      <c r="K25" s="135">
        <v>0</v>
      </c>
      <c r="L25" s="135">
        <v>0</v>
      </c>
      <c r="M25" s="135">
        <v>0</v>
      </c>
      <c r="N25" s="135">
        <v>10</v>
      </c>
      <c r="O25" s="135">
        <v>0</v>
      </c>
      <c r="P25" s="135">
        <v>0</v>
      </c>
      <c r="Q25" s="135">
        <v>0</v>
      </c>
      <c r="R25" s="135">
        <v>0</v>
      </c>
      <c r="S25" s="135">
        <v>0</v>
      </c>
      <c r="T25" s="135">
        <v>0</v>
      </c>
      <c r="U25" s="135">
        <v>1</v>
      </c>
      <c r="V25" s="135">
        <v>0</v>
      </c>
      <c r="W25" s="135">
        <v>0</v>
      </c>
      <c r="X25" s="135">
        <v>0</v>
      </c>
      <c r="Y25" s="135">
        <v>0</v>
      </c>
      <c r="Z25" s="135">
        <v>0</v>
      </c>
      <c r="AA25" s="135">
        <v>0</v>
      </c>
      <c r="AB25" s="135">
        <v>0</v>
      </c>
      <c r="AC25" s="135">
        <v>0</v>
      </c>
      <c r="AD25" s="135">
        <v>0</v>
      </c>
      <c r="AE25" s="135">
        <v>0</v>
      </c>
      <c r="AF25" s="135">
        <v>0</v>
      </c>
      <c r="AG25" s="135">
        <v>0</v>
      </c>
      <c r="AH25" s="135">
        <v>0</v>
      </c>
      <c r="AI25" s="135">
        <v>0</v>
      </c>
      <c r="AJ25" s="135">
        <v>14</v>
      </c>
      <c r="AK25" s="135">
        <v>0</v>
      </c>
      <c r="AL25" s="135">
        <v>0</v>
      </c>
      <c r="AM25" s="135">
        <v>0</v>
      </c>
      <c r="AN25" s="135">
        <v>0</v>
      </c>
      <c r="AO25" s="135">
        <v>0</v>
      </c>
      <c r="AP25" s="135">
        <v>0</v>
      </c>
      <c r="AQ25" s="135">
        <v>0</v>
      </c>
      <c r="AR25" s="135">
        <v>0</v>
      </c>
      <c r="AS25" s="135">
        <v>0</v>
      </c>
      <c r="AT25" s="135">
        <v>0</v>
      </c>
      <c r="AU25" s="135">
        <v>0</v>
      </c>
      <c r="AV25" s="135">
        <v>0</v>
      </c>
      <c r="AW25" s="135">
        <v>0</v>
      </c>
      <c r="AX25" s="135">
        <v>0</v>
      </c>
      <c r="AY25" s="135">
        <v>0</v>
      </c>
      <c r="AZ25" s="135">
        <v>0</v>
      </c>
      <c r="BA25" s="135">
        <v>0</v>
      </c>
      <c r="BB25" s="135">
        <v>0</v>
      </c>
      <c r="BC25" s="135">
        <v>0</v>
      </c>
      <c r="BD25" s="135">
        <v>0</v>
      </c>
      <c r="BE25" s="135">
        <v>0</v>
      </c>
      <c r="BF25" s="135">
        <v>0</v>
      </c>
      <c r="BG25" s="135">
        <v>0</v>
      </c>
      <c r="BH25" s="135">
        <v>0</v>
      </c>
      <c r="BI25" s="135">
        <v>0</v>
      </c>
      <c r="BJ25" s="135">
        <v>0</v>
      </c>
      <c r="BK25" s="135">
        <v>0</v>
      </c>
      <c r="BL25" s="135">
        <v>0</v>
      </c>
      <c r="BM25" s="135">
        <v>0</v>
      </c>
      <c r="BN25" s="135">
        <v>0</v>
      </c>
      <c r="BO25" s="135">
        <v>0</v>
      </c>
      <c r="BP25" s="135">
        <v>0</v>
      </c>
      <c r="BQ25" s="135">
        <v>0</v>
      </c>
      <c r="BR25" s="135">
        <v>2</v>
      </c>
      <c r="BS25" s="135">
        <v>0</v>
      </c>
      <c r="BT25" s="135">
        <v>0</v>
      </c>
      <c r="BU25" s="135">
        <v>0</v>
      </c>
      <c r="BV25" s="135">
        <v>0</v>
      </c>
      <c r="BW25" s="135">
        <v>1</v>
      </c>
      <c r="BX25" s="137">
        <f>SUM(Tabell7[[#This Row],[02071110]:[16023985]])</f>
        <v>35</v>
      </c>
    </row>
    <row r="26" spans="1:76" ht="14.5" x14ac:dyDescent="0.35">
      <c r="A26" s="127" t="s">
        <v>140</v>
      </c>
      <c r="B26" s="135">
        <v>0</v>
      </c>
      <c r="C26" s="135">
        <v>0</v>
      </c>
      <c r="D26" s="135">
        <v>0</v>
      </c>
      <c r="E26" s="135">
        <v>0</v>
      </c>
      <c r="F26" s="135">
        <v>0</v>
      </c>
      <c r="G26" s="135">
        <v>0</v>
      </c>
      <c r="H26" s="135">
        <v>0</v>
      </c>
      <c r="I26" s="135">
        <v>0</v>
      </c>
      <c r="J26" s="135">
        <v>0</v>
      </c>
      <c r="K26" s="135">
        <v>0</v>
      </c>
      <c r="L26" s="135">
        <v>0</v>
      </c>
      <c r="M26" s="135">
        <v>0</v>
      </c>
      <c r="N26" s="135">
        <v>0</v>
      </c>
      <c r="O26" s="135">
        <v>0</v>
      </c>
      <c r="P26" s="135">
        <v>0</v>
      </c>
      <c r="Q26" s="135">
        <v>0</v>
      </c>
      <c r="R26" s="135">
        <v>0</v>
      </c>
      <c r="S26" s="135">
        <v>0</v>
      </c>
      <c r="T26" s="135">
        <v>0</v>
      </c>
      <c r="U26" s="135">
        <v>0</v>
      </c>
      <c r="V26" s="135">
        <v>0</v>
      </c>
      <c r="W26" s="135">
        <v>0</v>
      </c>
      <c r="X26" s="135">
        <v>0</v>
      </c>
      <c r="Y26" s="135">
        <v>0</v>
      </c>
      <c r="Z26" s="135">
        <v>0</v>
      </c>
      <c r="AA26" s="135">
        <v>0</v>
      </c>
      <c r="AB26" s="135">
        <v>0</v>
      </c>
      <c r="AC26" s="135">
        <v>0</v>
      </c>
      <c r="AD26" s="135">
        <v>0</v>
      </c>
      <c r="AE26" s="135">
        <v>0</v>
      </c>
      <c r="AF26" s="135">
        <v>0</v>
      </c>
      <c r="AG26" s="135">
        <v>0</v>
      </c>
      <c r="AH26" s="135">
        <v>0</v>
      </c>
      <c r="AI26" s="135">
        <v>0</v>
      </c>
      <c r="AJ26" s="135">
        <v>0</v>
      </c>
      <c r="AK26" s="135">
        <v>0</v>
      </c>
      <c r="AL26" s="135">
        <v>0</v>
      </c>
      <c r="AM26" s="135">
        <v>0</v>
      </c>
      <c r="AN26" s="135">
        <v>0</v>
      </c>
      <c r="AO26" s="135">
        <v>0</v>
      </c>
      <c r="AP26" s="135">
        <v>0</v>
      </c>
      <c r="AQ26" s="135">
        <v>0</v>
      </c>
      <c r="AR26" s="135">
        <v>0</v>
      </c>
      <c r="AS26" s="135">
        <v>0</v>
      </c>
      <c r="AT26" s="135">
        <v>0</v>
      </c>
      <c r="AU26" s="135">
        <v>0</v>
      </c>
      <c r="AV26" s="135">
        <v>0</v>
      </c>
      <c r="AW26" s="135">
        <v>0</v>
      </c>
      <c r="AX26" s="135">
        <v>0</v>
      </c>
      <c r="AY26" s="135">
        <v>0</v>
      </c>
      <c r="AZ26" s="135">
        <v>0</v>
      </c>
      <c r="BA26" s="135">
        <v>0</v>
      </c>
      <c r="BB26" s="135">
        <v>0</v>
      </c>
      <c r="BC26" s="135">
        <v>0</v>
      </c>
      <c r="BD26" s="135">
        <v>0</v>
      </c>
      <c r="BE26" s="135">
        <v>0</v>
      </c>
      <c r="BF26" s="135">
        <v>0</v>
      </c>
      <c r="BG26" s="135">
        <v>0</v>
      </c>
      <c r="BH26" s="135">
        <v>0</v>
      </c>
      <c r="BI26" s="135">
        <v>0</v>
      </c>
      <c r="BJ26" s="135">
        <v>0</v>
      </c>
      <c r="BK26" s="135">
        <v>0</v>
      </c>
      <c r="BL26" s="135">
        <v>0</v>
      </c>
      <c r="BM26" s="135">
        <v>0</v>
      </c>
      <c r="BN26" s="135">
        <v>0</v>
      </c>
      <c r="BO26" s="135">
        <v>0</v>
      </c>
      <c r="BP26" s="135">
        <v>0</v>
      </c>
      <c r="BQ26" s="135">
        <v>0</v>
      </c>
      <c r="BR26" s="135">
        <v>0</v>
      </c>
      <c r="BS26" s="135">
        <v>0</v>
      </c>
      <c r="BT26" s="135">
        <v>7</v>
      </c>
      <c r="BU26" s="135">
        <v>12</v>
      </c>
      <c r="BV26" s="135">
        <v>10</v>
      </c>
      <c r="BW26" s="135">
        <v>0</v>
      </c>
      <c r="BX26" s="137">
        <f>SUM(Tabell7[[#This Row],[02071110]:[16023985]])</f>
        <v>29</v>
      </c>
    </row>
    <row r="27" spans="1:76" ht="14.5" x14ac:dyDescent="0.35">
      <c r="A27" s="127" t="s">
        <v>428</v>
      </c>
      <c r="B27" s="135">
        <v>0</v>
      </c>
      <c r="C27" s="135">
        <v>0</v>
      </c>
      <c r="D27" s="135">
        <v>0</v>
      </c>
      <c r="E27" s="135">
        <v>10</v>
      </c>
      <c r="F27" s="135">
        <v>13</v>
      </c>
      <c r="G27" s="135">
        <v>0</v>
      </c>
      <c r="H27" s="135">
        <v>0</v>
      </c>
      <c r="I27" s="135">
        <v>0</v>
      </c>
      <c r="J27" s="135">
        <v>0</v>
      </c>
      <c r="K27" s="135">
        <v>0</v>
      </c>
      <c r="L27" s="135">
        <v>0</v>
      </c>
      <c r="M27" s="135">
        <v>0</v>
      </c>
      <c r="N27" s="135">
        <v>0</v>
      </c>
      <c r="O27" s="135">
        <v>0</v>
      </c>
      <c r="P27" s="135">
        <v>0</v>
      </c>
      <c r="Q27" s="135">
        <v>0</v>
      </c>
      <c r="R27" s="135">
        <v>0</v>
      </c>
      <c r="S27" s="135">
        <v>0</v>
      </c>
      <c r="T27" s="135">
        <v>0</v>
      </c>
      <c r="U27" s="135">
        <v>0</v>
      </c>
      <c r="V27" s="135">
        <v>0</v>
      </c>
      <c r="W27" s="135">
        <v>0</v>
      </c>
      <c r="X27" s="135">
        <v>0</v>
      </c>
      <c r="Y27" s="135">
        <v>0</v>
      </c>
      <c r="Z27" s="135">
        <v>0</v>
      </c>
      <c r="AA27" s="135">
        <v>0</v>
      </c>
      <c r="AB27" s="135">
        <v>0</v>
      </c>
      <c r="AC27" s="135">
        <v>0</v>
      </c>
      <c r="AD27" s="135">
        <v>0</v>
      </c>
      <c r="AE27" s="135">
        <v>0</v>
      </c>
      <c r="AF27" s="135">
        <v>0</v>
      </c>
      <c r="AG27" s="135">
        <v>0</v>
      </c>
      <c r="AH27" s="135">
        <v>0</v>
      </c>
      <c r="AI27" s="135">
        <v>0</v>
      </c>
      <c r="AJ27" s="135">
        <v>0</v>
      </c>
      <c r="AK27" s="135">
        <v>0</v>
      </c>
      <c r="AL27" s="135">
        <v>0</v>
      </c>
      <c r="AM27" s="135">
        <v>0</v>
      </c>
      <c r="AN27" s="135">
        <v>0</v>
      </c>
      <c r="AO27" s="135">
        <v>0</v>
      </c>
      <c r="AP27" s="135">
        <v>0</v>
      </c>
      <c r="AQ27" s="135">
        <v>0</v>
      </c>
      <c r="AR27" s="135">
        <v>0</v>
      </c>
      <c r="AS27" s="135">
        <v>0</v>
      </c>
      <c r="AT27" s="135">
        <v>0</v>
      </c>
      <c r="AU27" s="135">
        <v>0</v>
      </c>
      <c r="AV27" s="135">
        <v>0</v>
      </c>
      <c r="AW27" s="135">
        <v>0</v>
      </c>
      <c r="AX27" s="135">
        <v>0</v>
      </c>
      <c r="AY27" s="135">
        <v>0</v>
      </c>
      <c r="AZ27" s="135">
        <v>0</v>
      </c>
      <c r="BA27" s="135">
        <v>0</v>
      </c>
      <c r="BB27" s="135">
        <v>0</v>
      </c>
      <c r="BC27" s="135">
        <v>0</v>
      </c>
      <c r="BD27" s="135">
        <v>0</v>
      </c>
      <c r="BE27" s="135">
        <v>0</v>
      </c>
      <c r="BF27" s="135">
        <v>0</v>
      </c>
      <c r="BG27" s="135">
        <v>0</v>
      </c>
      <c r="BH27" s="135">
        <v>0</v>
      </c>
      <c r="BI27" s="135">
        <v>0</v>
      </c>
      <c r="BJ27" s="135">
        <v>0</v>
      </c>
      <c r="BK27" s="135">
        <v>0</v>
      </c>
      <c r="BL27" s="135">
        <v>0</v>
      </c>
      <c r="BM27" s="135">
        <v>0</v>
      </c>
      <c r="BN27" s="135">
        <v>0</v>
      </c>
      <c r="BO27" s="135">
        <v>0</v>
      </c>
      <c r="BP27" s="135">
        <v>0</v>
      </c>
      <c r="BQ27" s="135">
        <v>0</v>
      </c>
      <c r="BR27" s="135">
        <v>0</v>
      </c>
      <c r="BS27" s="135">
        <v>0</v>
      </c>
      <c r="BT27" s="135">
        <v>0</v>
      </c>
      <c r="BU27" s="135">
        <v>0</v>
      </c>
      <c r="BV27" s="135">
        <v>0</v>
      </c>
      <c r="BW27" s="135">
        <v>0</v>
      </c>
      <c r="BX27" s="137">
        <f>SUM(Tabell7[[#This Row],[02071110]:[16023985]])</f>
        <v>23</v>
      </c>
    </row>
    <row r="28" spans="1:76" ht="14.5" x14ac:dyDescent="0.35">
      <c r="A28" s="127" t="s">
        <v>132</v>
      </c>
      <c r="B28" s="135">
        <v>0</v>
      </c>
      <c r="C28" s="135">
        <v>0</v>
      </c>
      <c r="D28" s="135">
        <v>0</v>
      </c>
      <c r="E28" s="135">
        <v>0</v>
      </c>
      <c r="F28" s="135">
        <v>3</v>
      </c>
      <c r="G28" s="135">
        <v>0</v>
      </c>
      <c r="H28" s="135">
        <v>0</v>
      </c>
      <c r="I28" s="135">
        <v>0</v>
      </c>
      <c r="J28" s="135">
        <v>0</v>
      </c>
      <c r="K28" s="135">
        <v>0</v>
      </c>
      <c r="L28" s="135">
        <v>0</v>
      </c>
      <c r="M28" s="135">
        <v>0</v>
      </c>
      <c r="N28" s="135">
        <v>0</v>
      </c>
      <c r="O28" s="135">
        <v>0</v>
      </c>
      <c r="P28" s="135">
        <v>0</v>
      </c>
      <c r="Q28" s="135">
        <v>0</v>
      </c>
      <c r="R28" s="135">
        <v>0</v>
      </c>
      <c r="S28" s="135">
        <v>0</v>
      </c>
      <c r="T28" s="135">
        <v>0</v>
      </c>
      <c r="U28" s="135">
        <v>0</v>
      </c>
      <c r="V28" s="135">
        <v>0</v>
      </c>
      <c r="W28" s="135">
        <v>0</v>
      </c>
      <c r="X28" s="135">
        <v>0</v>
      </c>
      <c r="Y28" s="135">
        <v>0</v>
      </c>
      <c r="Z28" s="135">
        <v>0</v>
      </c>
      <c r="AA28" s="135">
        <v>0</v>
      </c>
      <c r="AB28" s="135">
        <v>0</v>
      </c>
      <c r="AC28" s="135">
        <v>0</v>
      </c>
      <c r="AD28" s="135">
        <v>0</v>
      </c>
      <c r="AE28" s="135">
        <v>0</v>
      </c>
      <c r="AF28" s="135">
        <v>0</v>
      </c>
      <c r="AG28" s="135">
        <v>0</v>
      </c>
      <c r="AH28" s="135">
        <v>0</v>
      </c>
      <c r="AI28" s="135">
        <v>0</v>
      </c>
      <c r="AJ28" s="135">
        <v>0</v>
      </c>
      <c r="AK28" s="135">
        <v>0</v>
      </c>
      <c r="AL28" s="135">
        <v>0</v>
      </c>
      <c r="AM28" s="135">
        <v>0</v>
      </c>
      <c r="AN28" s="135">
        <v>0</v>
      </c>
      <c r="AO28" s="135">
        <v>0</v>
      </c>
      <c r="AP28" s="135">
        <v>0</v>
      </c>
      <c r="AQ28" s="135">
        <v>0</v>
      </c>
      <c r="AR28" s="135">
        <v>0</v>
      </c>
      <c r="AS28" s="135">
        <v>0</v>
      </c>
      <c r="AT28" s="135">
        <v>0</v>
      </c>
      <c r="AU28" s="135">
        <v>0</v>
      </c>
      <c r="AV28" s="135">
        <v>0</v>
      </c>
      <c r="AW28" s="135">
        <v>0</v>
      </c>
      <c r="AX28" s="135">
        <v>0</v>
      </c>
      <c r="AY28" s="135">
        <v>0</v>
      </c>
      <c r="AZ28" s="135">
        <v>0</v>
      </c>
      <c r="BA28" s="135">
        <v>0</v>
      </c>
      <c r="BB28" s="135">
        <v>0</v>
      </c>
      <c r="BC28" s="135">
        <v>0</v>
      </c>
      <c r="BD28" s="135">
        <v>0</v>
      </c>
      <c r="BE28" s="135">
        <v>0</v>
      </c>
      <c r="BF28" s="135">
        <v>0</v>
      </c>
      <c r="BG28" s="135">
        <v>0</v>
      </c>
      <c r="BH28" s="135">
        <v>0</v>
      </c>
      <c r="BI28" s="135">
        <v>0</v>
      </c>
      <c r="BJ28" s="135">
        <v>0</v>
      </c>
      <c r="BK28" s="135">
        <v>0</v>
      </c>
      <c r="BL28" s="135">
        <v>0</v>
      </c>
      <c r="BM28" s="135">
        <v>0</v>
      </c>
      <c r="BN28" s="135">
        <v>0</v>
      </c>
      <c r="BO28" s="135">
        <v>0</v>
      </c>
      <c r="BP28" s="135">
        <v>0</v>
      </c>
      <c r="BQ28" s="135">
        <v>0</v>
      </c>
      <c r="BR28" s="135">
        <v>0</v>
      </c>
      <c r="BS28" s="135">
        <v>0</v>
      </c>
      <c r="BT28" s="135">
        <v>0</v>
      </c>
      <c r="BU28" s="135">
        <v>0</v>
      </c>
      <c r="BV28" s="135">
        <v>2</v>
      </c>
      <c r="BW28" s="135">
        <v>0</v>
      </c>
      <c r="BX28" s="137">
        <f>SUM(Tabell7[[#This Row],[02071110]:[16023985]])</f>
        <v>5</v>
      </c>
    </row>
    <row r="29" spans="1:76" ht="14.5" x14ac:dyDescent="0.35">
      <c r="A29" s="127" t="s">
        <v>141</v>
      </c>
      <c r="B29" s="135">
        <v>0</v>
      </c>
      <c r="C29" s="135">
        <v>0</v>
      </c>
      <c r="D29" s="135">
        <v>0</v>
      </c>
      <c r="E29" s="135">
        <v>0</v>
      </c>
      <c r="F29" s="135">
        <v>0</v>
      </c>
      <c r="G29" s="135">
        <v>0</v>
      </c>
      <c r="H29" s="135">
        <v>0</v>
      </c>
      <c r="I29" s="135">
        <v>0</v>
      </c>
      <c r="J29" s="135">
        <v>0</v>
      </c>
      <c r="K29" s="135">
        <v>0</v>
      </c>
      <c r="L29" s="135">
        <v>0</v>
      </c>
      <c r="M29" s="135">
        <v>0</v>
      </c>
      <c r="N29" s="135">
        <v>0</v>
      </c>
      <c r="O29" s="135">
        <v>0</v>
      </c>
      <c r="P29" s="135">
        <v>0</v>
      </c>
      <c r="Q29" s="135">
        <v>0</v>
      </c>
      <c r="R29" s="135">
        <v>0</v>
      </c>
      <c r="S29" s="135">
        <v>0</v>
      </c>
      <c r="T29" s="135">
        <v>0</v>
      </c>
      <c r="U29" s="135">
        <v>0</v>
      </c>
      <c r="V29" s="135">
        <v>0</v>
      </c>
      <c r="W29" s="135">
        <v>0</v>
      </c>
      <c r="X29" s="135">
        <v>0</v>
      </c>
      <c r="Y29" s="135">
        <v>0</v>
      </c>
      <c r="Z29" s="135">
        <v>0</v>
      </c>
      <c r="AA29" s="135">
        <v>0</v>
      </c>
      <c r="AB29" s="135">
        <v>0</v>
      </c>
      <c r="AC29" s="135">
        <v>0</v>
      </c>
      <c r="AD29" s="135">
        <v>0</v>
      </c>
      <c r="AE29" s="135">
        <v>0</v>
      </c>
      <c r="AF29" s="135">
        <v>0</v>
      </c>
      <c r="AG29" s="135">
        <v>0</v>
      </c>
      <c r="AH29" s="135">
        <v>0</v>
      </c>
      <c r="AI29" s="135">
        <v>0</v>
      </c>
      <c r="AJ29" s="135">
        <v>0</v>
      </c>
      <c r="AK29" s="135">
        <v>0</v>
      </c>
      <c r="AL29" s="135">
        <v>0</v>
      </c>
      <c r="AM29" s="135">
        <v>0</v>
      </c>
      <c r="AN29" s="135">
        <v>0</v>
      </c>
      <c r="AO29" s="135">
        <v>0</v>
      </c>
      <c r="AP29" s="135">
        <v>0</v>
      </c>
      <c r="AQ29" s="135">
        <v>0</v>
      </c>
      <c r="AR29" s="135">
        <v>0</v>
      </c>
      <c r="AS29" s="135">
        <v>0</v>
      </c>
      <c r="AT29" s="135">
        <v>0</v>
      </c>
      <c r="AU29" s="135">
        <v>0</v>
      </c>
      <c r="AV29" s="135">
        <v>0</v>
      </c>
      <c r="AW29" s="135">
        <v>0</v>
      </c>
      <c r="AX29" s="135">
        <v>0</v>
      </c>
      <c r="AY29" s="135">
        <v>0</v>
      </c>
      <c r="AZ29" s="135">
        <v>0</v>
      </c>
      <c r="BA29" s="135">
        <v>0</v>
      </c>
      <c r="BB29" s="135">
        <v>0</v>
      </c>
      <c r="BC29" s="135">
        <v>0</v>
      </c>
      <c r="BD29" s="135">
        <v>0</v>
      </c>
      <c r="BE29" s="135">
        <v>0</v>
      </c>
      <c r="BF29" s="135">
        <v>0</v>
      </c>
      <c r="BG29" s="135">
        <v>0</v>
      </c>
      <c r="BH29" s="135">
        <v>0</v>
      </c>
      <c r="BI29" s="135">
        <v>0</v>
      </c>
      <c r="BJ29" s="135">
        <v>0</v>
      </c>
      <c r="BK29" s="135">
        <v>0</v>
      </c>
      <c r="BL29" s="135">
        <v>0</v>
      </c>
      <c r="BM29" s="135">
        <v>0</v>
      </c>
      <c r="BN29" s="135">
        <v>0</v>
      </c>
      <c r="BO29" s="135">
        <v>0</v>
      </c>
      <c r="BP29" s="135">
        <v>0</v>
      </c>
      <c r="BQ29" s="135">
        <v>0</v>
      </c>
      <c r="BR29" s="135">
        <v>0</v>
      </c>
      <c r="BS29" s="135">
        <v>4</v>
      </c>
      <c r="BT29" s="135">
        <v>0</v>
      </c>
      <c r="BU29" s="135">
        <v>0</v>
      </c>
      <c r="BV29" s="135">
        <v>0</v>
      </c>
      <c r="BW29" s="135">
        <v>0</v>
      </c>
      <c r="BX29" s="137">
        <f>SUM(Tabell7[[#This Row],[02071110]:[16023985]])</f>
        <v>4</v>
      </c>
    </row>
    <row r="30" spans="1:76" ht="14.5" x14ac:dyDescent="0.35">
      <c r="A30" s="127" t="s">
        <v>157</v>
      </c>
      <c r="B30" s="135">
        <v>0</v>
      </c>
      <c r="C30" s="135">
        <v>0</v>
      </c>
      <c r="D30" s="135">
        <v>0</v>
      </c>
      <c r="E30" s="135">
        <v>0</v>
      </c>
      <c r="F30" s="135">
        <v>0</v>
      </c>
      <c r="G30" s="135">
        <v>0</v>
      </c>
      <c r="H30" s="135">
        <v>0</v>
      </c>
      <c r="I30" s="135">
        <v>0</v>
      </c>
      <c r="J30" s="135">
        <v>0</v>
      </c>
      <c r="K30" s="135">
        <v>0</v>
      </c>
      <c r="L30" s="135">
        <v>0</v>
      </c>
      <c r="M30" s="135">
        <v>0</v>
      </c>
      <c r="N30" s="135">
        <v>0</v>
      </c>
      <c r="O30" s="135">
        <v>0</v>
      </c>
      <c r="P30" s="135">
        <v>0</v>
      </c>
      <c r="Q30" s="135">
        <v>0</v>
      </c>
      <c r="R30" s="135">
        <v>0</v>
      </c>
      <c r="S30" s="135">
        <v>0</v>
      </c>
      <c r="T30" s="135">
        <v>0</v>
      </c>
      <c r="U30" s="135">
        <v>0</v>
      </c>
      <c r="V30" s="135">
        <v>0</v>
      </c>
      <c r="W30" s="135">
        <v>0</v>
      </c>
      <c r="X30" s="135">
        <v>0</v>
      </c>
      <c r="Y30" s="135">
        <v>0</v>
      </c>
      <c r="Z30" s="135">
        <v>0</v>
      </c>
      <c r="AA30" s="135">
        <v>0</v>
      </c>
      <c r="AB30" s="135">
        <v>0</v>
      </c>
      <c r="AC30" s="135">
        <v>0</v>
      </c>
      <c r="AD30" s="135">
        <v>0</v>
      </c>
      <c r="AE30" s="135">
        <v>0</v>
      </c>
      <c r="AF30" s="135">
        <v>0</v>
      </c>
      <c r="AG30" s="135">
        <v>0</v>
      </c>
      <c r="AH30" s="135">
        <v>0</v>
      </c>
      <c r="AI30" s="135">
        <v>0</v>
      </c>
      <c r="AJ30" s="135">
        <v>0</v>
      </c>
      <c r="AK30" s="135">
        <v>0</v>
      </c>
      <c r="AL30" s="135">
        <v>0</v>
      </c>
      <c r="AM30" s="135">
        <v>0</v>
      </c>
      <c r="AN30" s="135">
        <v>0</v>
      </c>
      <c r="AO30" s="135">
        <v>0</v>
      </c>
      <c r="AP30" s="135">
        <v>0</v>
      </c>
      <c r="AQ30" s="135">
        <v>0</v>
      </c>
      <c r="AR30" s="135">
        <v>0</v>
      </c>
      <c r="AS30" s="135">
        <v>0</v>
      </c>
      <c r="AT30" s="135">
        <v>0</v>
      </c>
      <c r="AU30" s="135">
        <v>0</v>
      </c>
      <c r="AV30" s="135">
        <v>0</v>
      </c>
      <c r="AW30" s="135">
        <v>0</v>
      </c>
      <c r="AX30" s="135">
        <v>0</v>
      </c>
      <c r="AY30" s="135">
        <v>0</v>
      </c>
      <c r="AZ30" s="135">
        <v>0</v>
      </c>
      <c r="BA30" s="135">
        <v>0</v>
      </c>
      <c r="BB30" s="135">
        <v>0</v>
      </c>
      <c r="BC30" s="135">
        <v>0</v>
      </c>
      <c r="BD30" s="135">
        <v>0</v>
      </c>
      <c r="BE30" s="135">
        <v>0</v>
      </c>
      <c r="BF30" s="135">
        <v>0</v>
      </c>
      <c r="BG30" s="135">
        <v>0</v>
      </c>
      <c r="BH30" s="135">
        <v>0</v>
      </c>
      <c r="BI30" s="135">
        <v>0</v>
      </c>
      <c r="BJ30" s="135">
        <v>0</v>
      </c>
      <c r="BK30" s="135">
        <v>0</v>
      </c>
      <c r="BL30" s="135">
        <v>0</v>
      </c>
      <c r="BM30" s="135">
        <v>0</v>
      </c>
      <c r="BN30" s="135">
        <v>0</v>
      </c>
      <c r="BO30" s="135">
        <v>0</v>
      </c>
      <c r="BP30" s="135">
        <v>0</v>
      </c>
      <c r="BQ30" s="135">
        <v>0</v>
      </c>
      <c r="BR30" s="135">
        <v>3</v>
      </c>
      <c r="BS30" s="135">
        <v>0</v>
      </c>
      <c r="BT30" s="135">
        <v>0</v>
      </c>
      <c r="BU30" s="135">
        <v>0</v>
      </c>
      <c r="BV30" s="135">
        <v>0</v>
      </c>
      <c r="BW30" s="135">
        <v>0</v>
      </c>
      <c r="BX30" s="137">
        <f>SUM(Tabell7[[#This Row],[02071110]:[16023985]])</f>
        <v>3</v>
      </c>
    </row>
    <row r="31" spans="1:76" ht="14.5" x14ac:dyDescent="0.35">
      <c r="A31" s="127"/>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row>
    <row r="32" spans="1:76" ht="18.5" x14ac:dyDescent="0.45">
      <c r="A32" s="125" t="s">
        <v>439</v>
      </c>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row>
    <row r="33" spans="1:76" ht="14.5" customHeight="1" x14ac:dyDescent="0.45">
      <c r="A33" s="125"/>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row>
    <row r="34" spans="1:76" ht="14.5" x14ac:dyDescent="0.35">
      <c r="A34" s="127"/>
      <c r="B34" s="136" t="s">
        <v>437</v>
      </c>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row>
    <row r="35" spans="1:76" s="129" customFormat="1" ht="14.5" x14ac:dyDescent="0.35">
      <c r="A35" s="130" t="s">
        <v>142</v>
      </c>
      <c r="B35" s="132" t="s">
        <v>47</v>
      </c>
      <c r="C35" s="132" t="s">
        <v>48</v>
      </c>
      <c r="D35" s="132" t="s">
        <v>49</v>
      </c>
      <c r="E35" s="132" t="s">
        <v>50</v>
      </c>
      <c r="F35" s="132" t="s">
        <v>51</v>
      </c>
      <c r="G35" s="132" t="s">
        <v>53</v>
      </c>
      <c r="H35" s="132" t="s">
        <v>54</v>
      </c>
      <c r="I35" s="132" t="s">
        <v>55</v>
      </c>
      <c r="J35" s="132" t="s">
        <v>56</v>
      </c>
      <c r="K35" s="132" t="s">
        <v>57</v>
      </c>
      <c r="L35" s="132" t="s">
        <v>58</v>
      </c>
      <c r="M35" s="132" t="s">
        <v>59</v>
      </c>
      <c r="N35" s="132" t="s">
        <v>60</v>
      </c>
      <c r="O35" s="132" t="s">
        <v>61</v>
      </c>
      <c r="P35" s="132" t="s">
        <v>62</v>
      </c>
      <c r="Q35" s="132" t="s">
        <v>63</v>
      </c>
      <c r="R35" s="132" t="s">
        <v>64</v>
      </c>
      <c r="S35" s="132" t="s">
        <v>65</v>
      </c>
      <c r="T35" s="132" t="s">
        <v>66</v>
      </c>
      <c r="U35" s="132" t="s">
        <v>69</v>
      </c>
      <c r="V35" s="132" t="s">
        <v>76</v>
      </c>
      <c r="W35" s="132" t="s">
        <v>77</v>
      </c>
      <c r="X35" s="132" t="s">
        <v>79</v>
      </c>
      <c r="Y35" s="132" t="s">
        <v>86</v>
      </c>
      <c r="Z35" s="132" t="s">
        <v>88</v>
      </c>
      <c r="AA35" s="132" t="s">
        <v>143</v>
      </c>
      <c r="AB35" s="132" t="s">
        <v>95</v>
      </c>
      <c r="AC35" s="132" t="s">
        <v>98</v>
      </c>
      <c r="AD35" s="132" t="s">
        <v>338</v>
      </c>
      <c r="AE35" s="132" t="s">
        <v>105</v>
      </c>
      <c r="AF35" s="132" t="s">
        <v>106</v>
      </c>
      <c r="AG35" s="132" t="s">
        <v>107</v>
      </c>
      <c r="AH35" s="132" t="s">
        <v>109</v>
      </c>
      <c r="AI35" s="132" t="s">
        <v>110</v>
      </c>
      <c r="AJ35" s="132" t="s">
        <v>112</v>
      </c>
      <c r="AK35" s="132" t="s">
        <v>114</v>
      </c>
      <c r="AL35" s="132" t="s">
        <v>115</v>
      </c>
      <c r="AM35" s="132" t="s">
        <v>116</v>
      </c>
      <c r="AN35" s="132" t="s">
        <v>117</v>
      </c>
      <c r="AO35" s="132" t="s">
        <v>118</v>
      </c>
      <c r="AP35" s="132" t="s">
        <v>119</v>
      </c>
      <c r="AQ35" s="132" t="s">
        <v>120</v>
      </c>
      <c r="AR35" s="132" t="s">
        <v>121</v>
      </c>
      <c r="AS35" s="132" t="s">
        <v>122</v>
      </c>
      <c r="AT35" s="132" t="s">
        <v>123</v>
      </c>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row>
    <row r="36" spans="1:76" ht="14.5" x14ac:dyDescent="0.35">
      <c r="A36" s="127" t="s">
        <v>427</v>
      </c>
      <c r="B36" s="137">
        <v>12</v>
      </c>
      <c r="C36" s="137">
        <v>9</v>
      </c>
      <c r="D36" s="137">
        <v>619</v>
      </c>
      <c r="E36" s="137">
        <v>2914</v>
      </c>
      <c r="F36" s="137">
        <v>32</v>
      </c>
      <c r="G36" s="137">
        <v>2176</v>
      </c>
      <c r="H36" s="137">
        <v>3266</v>
      </c>
      <c r="I36" s="137">
        <v>1494</v>
      </c>
      <c r="J36" s="137">
        <v>14694</v>
      </c>
      <c r="K36" s="137">
        <v>1297</v>
      </c>
      <c r="L36" s="137">
        <v>30313</v>
      </c>
      <c r="M36" s="137">
        <v>891</v>
      </c>
      <c r="N36" s="137">
        <v>49</v>
      </c>
      <c r="O36" s="137">
        <v>5179</v>
      </c>
      <c r="P36" s="137">
        <v>531</v>
      </c>
      <c r="Q36" s="137">
        <v>1236</v>
      </c>
      <c r="R36" s="137">
        <v>147</v>
      </c>
      <c r="S36" s="137">
        <v>80</v>
      </c>
      <c r="T36" s="137">
        <v>3579</v>
      </c>
      <c r="U36" s="137">
        <v>1</v>
      </c>
      <c r="V36" s="137">
        <v>21</v>
      </c>
      <c r="W36" s="137">
        <v>16</v>
      </c>
      <c r="X36" s="137">
        <v>17</v>
      </c>
      <c r="Y36" s="137">
        <v>4</v>
      </c>
      <c r="Z36" s="137">
        <v>32</v>
      </c>
      <c r="AA36" s="137">
        <v>4</v>
      </c>
      <c r="AB36" s="137">
        <v>1</v>
      </c>
      <c r="AC36" s="137">
        <v>2</v>
      </c>
      <c r="AD36" s="137">
        <v>2</v>
      </c>
      <c r="AE36" s="137">
        <v>6</v>
      </c>
      <c r="AF36" s="137">
        <v>13</v>
      </c>
      <c r="AG36" s="137">
        <v>9</v>
      </c>
      <c r="AH36" s="137">
        <v>20</v>
      </c>
      <c r="AI36" s="137">
        <v>2</v>
      </c>
      <c r="AJ36" s="137">
        <v>80</v>
      </c>
      <c r="AK36" s="137">
        <v>65</v>
      </c>
      <c r="AL36" s="137">
        <v>26</v>
      </c>
      <c r="AM36" s="137">
        <v>60</v>
      </c>
      <c r="AN36" s="137">
        <v>2438</v>
      </c>
      <c r="AO36" s="137">
        <v>619</v>
      </c>
      <c r="AP36" s="137">
        <v>4811</v>
      </c>
      <c r="AQ36" s="137">
        <v>1</v>
      </c>
      <c r="AR36" s="137">
        <v>109</v>
      </c>
      <c r="AS36" s="137">
        <v>36</v>
      </c>
      <c r="AT36" s="137">
        <f>SUM(Tabell9[[#This Row],[02071130]:[16023985]])</f>
        <v>76913</v>
      </c>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row>
    <row r="37" spans="1:76" ht="14.5" x14ac:dyDescent="0.35">
      <c r="A37" s="127" t="s">
        <v>10</v>
      </c>
      <c r="B37" s="135">
        <v>12</v>
      </c>
      <c r="C37" s="135">
        <v>1</v>
      </c>
      <c r="D37" s="135">
        <v>2</v>
      </c>
      <c r="E37" s="135">
        <v>1681</v>
      </c>
      <c r="F37" s="135">
        <v>12</v>
      </c>
      <c r="G37" s="135">
        <v>2176</v>
      </c>
      <c r="H37" s="135">
        <v>3146</v>
      </c>
      <c r="I37" s="135">
        <v>1493</v>
      </c>
      <c r="J37" s="135">
        <v>14694</v>
      </c>
      <c r="K37" s="135">
        <v>105</v>
      </c>
      <c r="L37" s="135">
        <v>26566</v>
      </c>
      <c r="M37" s="135">
        <v>73</v>
      </c>
      <c r="N37" s="135">
        <v>0</v>
      </c>
      <c r="O37" s="135">
        <v>1861</v>
      </c>
      <c r="P37" s="135">
        <v>447</v>
      </c>
      <c r="Q37" s="135">
        <v>459</v>
      </c>
      <c r="R37" s="135">
        <v>1</v>
      </c>
      <c r="S37" s="135">
        <v>0</v>
      </c>
      <c r="T37" s="135">
        <v>526</v>
      </c>
      <c r="U37" s="135">
        <v>0</v>
      </c>
      <c r="V37" s="135">
        <v>3</v>
      </c>
      <c r="W37" s="135">
        <v>0</v>
      </c>
      <c r="X37" s="135">
        <v>1</v>
      </c>
      <c r="Y37" s="135">
        <v>0</v>
      </c>
      <c r="Z37" s="135">
        <v>6</v>
      </c>
      <c r="AA37" s="135">
        <v>1</v>
      </c>
      <c r="AB37" s="135">
        <v>0</v>
      </c>
      <c r="AC37" s="135">
        <v>0</v>
      </c>
      <c r="AD37" s="135">
        <v>0</v>
      </c>
      <c r="AE37" s="135">
        <v>6</v>
      </c>
      <c r="AF37" s="135">
        <v>13</v>
      </c>
      <c r="AG37" s="135">
        <v>9</v>
      </c>
      <c r="AH37" s="135">
        <v>20</v>
      </c>
      <c r="AI37" s="135">
        <v>2</v>
      </c>
      <c r="AJ37" s="135">
        <v>5</v>
      </c>
      <c r="AK37" s="135">
        <v>24</v>
      </c>
      <c r="AL37" s="135">
        <v>0</v>
      </c>
      <c r="AM37" s="135">
        <v>45</v>
      </c>
      <c r="AN37" s="135">
        <v>164</v>
      </c>
      <c r="AO37" s="135">
        <v>349</v>
      </c>
      <c r="AP37" s="135">
        <v>1075</v>
      </c>
      <c r="AQ37" s="135">
        <v>0</v>
      </c>
      <c r="AR37" s="135">
        <v>89</v>
      </c>
      <c r="AS37" s="135">
        <v>16</v>
      </c>
      <c r="AT37" s="137">
        <f>SUM(Tabell9[[#This Row],[02071130]:[16023985]])</f>
        <v>55083</v>
      </c>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6" ht="14.5" x14ac:dyDescent="0.35">
      <c r="A38" s="127" t="s">
        <v>12</v>
      </c>
      <c r="B38" s="135">
        <v>0</v>
      </c>
      <c r="C38" s="135">
        <v>0</v>
      </c>
      <c r="D38" s="135">
        <v>0</v>
      </c>
      <c r="E38" s="135">
        <v>5</v>
      </c>
      <c r="F38" s="135">
        <v>1</v>
      </c>
      <c r="G38" s="135">
        <v>0</v>
      </c>
      <c r="H38" s="135">
        <v>0</v>
      </c>
      <c r="I38" s="135">
        <v>0</v>
      </c>
      <c r="J38" s="135">
        <v>0</v>
      </c>
      <c r="K38" s="135">
        <v>1192</v>
      </c>
      <c r="L38" s="135">
        <v>3439</v>
      </c>
      <c r="M38" s="135">
        <v>9</v>
      </c>
      <c r="N38" s="135">
        <v>0</v>
      </c>
      <c r="O38" s="135">
        <v>0</v>
      </c>
      <c r="P38" s="135">
        <v>0</v>
      </c>
      <c r="Q38" s="135">
        <v>10</v>
      </c>
      <c r="R38" s="135">
        <v>0</v>
      </c>
      <c r="S38" s="135">
        <v>66</v>
      </c>
      <c r="T38" s="135">
        <v>32</v>
      </c>
      <c r="U38" s="135">
        <v>0</v>
      </c>
      <c r="V38" s="135">
        <v>0</v>
      </c>
      <c r="W38" s="135">
        <v>0</v>
      </c>
      <c r="X38" s="135">
        <v>0</v>
      </c>
      <c r="Y38" s="135">
        <v>0</v>
      </c>
      <c r="Z38" s="135">
        <v>0</v>
      </c>
      <c r="AA38" s="135">
        <v>0</v>
      </c>
      <c r="AB38" s="135">
        <v>0</v>
      </c>
      <c r="AC38" s="135">
        <v>0</v>
      </c>
      <c r="AD38" s="135">
        <v>0</v>
      </c>
      <c r="AE38" s="135">
        <v>0</v>
      </c>
      <c r="AF38" s="135">
        <v>0</v>
      </c>
      <c r="AG38" s="135">
        <v>0</v>
      </c>
      <c r="AH38" s="135">
        <v>0</v>
      </c>
      <c r="AI38" s="135">
        <v>0</v>
      </c>
      <c r="AJ38" s="135">
        <v>0</v>
      </c>
      <c r="AK38" s="135">
        <v>10</v>
      </c>
      <c r="AL38" s="135">
        <v>0</v>
      </c>
      <c r="AM38" s="135">
        <v>0</v>
      </c>
      <c r="AN38" s="135">
        <v>549</v>
      </c>
      <c r="AO38" s="135">
        <v>5</v>
      </c>
      <c r="AP38" s="135">
        <v>730</v>
      </c>
      <c r="AQ38" s="135">
        <v>0</v>
      </c>
      <c r="AR38" s="135">
        <v>14</v>
      </c>
      <c r="AS38" s="135">
        <v>0</v>
      </c>
      <c r="AT38" s="137">
        <f>SUM(Tabell9[[#This Row],[02071130]:[16023985]])</f>
        <v>6062</v>
      </c>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6" ht="14.5" x14ac:dyDescent="0.35">
      <c r="A39" s="127" t="s">
        <v>37</v>
      </c>
      <c r="B39" s="135">
        <v>0</v>
      </c>
      <c r="C39" s="135">
        <v>3</v>
      </c>
      <c r="D39" s="135">
        <v>10</v>
      </c>
      <c r="E39" s="135">
        <v>110</v>
      </c>
      <c r="F39" s="135">
        <v>16</v>
      </c>
      <c r="G39" s="135">
        <v>1</v>
      </c>
      <c r="H39" s="135">
        <v>119</v>
      </c>
      <c r="I39" s="135">
        <v>0</v>
      </c>
      <c r="J39" s="135">
        <v>0</v>
      </c>
      <c r="K39" s="135">
        <v>0</v>
      </c>
      <c r="L39" s="135">
        <v>0</v>
      </c>
      <c r="M39" s="135">
        <v>204</v>
      </c>
      <c r="N39" s="135">
        <v>1</v>
      </c>
      <c r="O39" s="135">
        <v>137</v>
      </c>
      <c r="P39" s="135">
        <v>46</v>
      </c>
      <c r="Q39" s="135">
        <v>228</v>
      </c>
      <c r="R39" s="135">
        <v>38</v>
      </c>
      <c r="S39" s="135">
        <v>1</v>
      </c>
      <c r="T39" s="135">
        <v>5</v>
      </c>
      <c r="U39" s="135">
        <v>1</v>
      </c>
      <c r="V39" s="135">
        <v>8</v>
      </c>
      <c r="W39" s="135">
        <v>16</v>
      </c>
      <c r="X39" s="135">
        <v>16</v>
      </c>
      <c r="Y39" s="135">
        <v>0</v>
      </c>
      <c r="Z39" s="135">
        <v>26</v>
      </c>
      <c r="AA39" s="135">
        <v>4</v>
      </c>
      <c r="AB39" s="135">
        <v>1</v>
      </c>
      <c r="AC39" s="135">
        <v>2</v>
      </c>
      <c r="AD39" s="135">
        <v>0</v>
      </c>
      <c r="AE39" s="135">
        <v>0</v>
      </c>
      <c r="AF39" s="135">
        <v>0</v>
      </c>
      <c r="AG39" s="135">
        <v>0</v>
      </c>
      <c r="AH39" s="135">
        <v>0</v>
      </c>
      <c r="AI39" s="135">
        <v>0</v>
      </c>
      <c r="AJ39" s="135">
        <v>74</v>
      </c>
      <c r="AK39" s="135">
        <v>22</v>
      </c>
      <c r="AL39" s="135">
        <v>26</v>
      </c>
      <c r="AM39" s="135">
        <v>12</v>
      </c>
      <c r="AN39" s="135">
        <v>248</v>
      </c>
      <c r="AO39" s="135">
        <v>119</v>
      </c>
      <c r="AP39" s="135">
        <v>758</v>
      </c>
      <c r="AQ39" s="135">
        <v>1</v>
      </c>
      <c r="AR39" s="135">
        <v>6</v>
      </c>
      <c r="AS39" s="135">
        <v>19</v>
      </c>
      <c r="AT39" s="137">
        <f>SUM(Tabell9[[#This Row],[02071130]:[16023985]])</f>
        <v>2278</v>
      </c>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row>
    <row r="40" spans="1:76" ht="14.5" x14ac:dyDescent="0.35">
      <c r="A40" s="127" t="s">
        <v>36</v>
      </c>
      <c r="B40" s="135">
        <v>0</v>
      </c>
      <c r="C40" s="135">
        <v>0</v>
      </c>
      <c r="D40" s="135">
        <v>0</v>
      </c>
      <c r="E40" s="135">
        <v>0</v>
      </c>
      <c r="F40" s="135">
        <v>0</v>
      </c>
      <c r="G40" s="135">
        <v>0</v>
      </c>
      <c r="H40" s="135">
        <v>0</v>
      </c>
      <c r="I40" s="135">
        <v>0</v>
      </c>
      <c r="J40" s="135">
        <v>0</v>
      </c>
      <c r="K40" s="135">
        <v>0</v>
      </c>
      <c r="L40" s="135">
        <v>0</v>
      </c>
      <c r="M40" s="135">
        <v>0</v>
      </c>
      <c r="N40" s="135">
        <v>0</v>
      </c>
      <c r="O40" s="135">
        <v>55</v>
      </c>
      <c r="P40" s="135">
        <v>0</v>
      </c>
      <c r="Q40" s="135">
        <v>0</v>
      </c>
      <c r="R40" s="135">
        <v>0</v>
      </c>
      <c r="S40" s="135">
        <v>0</v>
      </c>
      <c r="T40" s="135">
        <v>2219</v>
      </c>
      <c r="U40" s="135">
        <v>0</v>
      </c>
      <c r="V40" s="135">
        <v>0</v>
      </c>
      <c r="W40" s="135">
        <v>0</v>
      </c>
      <c r="X40" s="135">
        <v>0</v>
      </c>
      <c r="Y40" s="135">
        <v>0</v>
      </c>
      <c r="Z40" s="135">
        <v>0</v>
      </c>
      <c r="AA40" s="135">
        <v>0</v>
      </c>
      <c r="AB40" s="135">
        <v>0</v>
      </c>
      <c r="AC40" s="135">
        <v>0</v>
      </c>
      <c r="AD40" s="135">
        <v>0</v>
      </c>
      <c r="AE40" s="135">
        <v>0</v>
      </c>
      <c r="AF40" s="135">
        <v>0</v>
      </c>
      <c r="AG40" s="135">
        <v>0</v>
      </c>
      <c r="AH40" s="135">
        <v>0</v>
      </c>
      <c r="AI40" s="135">
        <v>0</v>
      </c>
      <c r="AJ40" s="135">
        <v>0</v>
      </c>
      <c r="AK40" s="135">
        <v>0</v>
      </c>
      <c r="AL40" s="135">
        <v>0</v>
      </c>
      <c r="AM40" s="135">
        <v>0</v>
      </c>
      <c r="AN40" s="135">
        <v>0</v>
      </c>
      <c r="AO40" s="135">
        <v>0</v>
      </c>
      <c r="AP40" s="135">
        <v>0</v>
      </c>
      <c r="AQ40" s="135">
        <v>0</v>
      </c>
      <c r="AR40" s="135">
        <v>0</v>
      </c>
      <c r="AS40" s="135">
        <v>0</v>
      </c>
      <c r="AT40" s="137">
        <f>SUM(Tabell9[[#This Row],[02071130]:[16023985]])</f>
        <v>2274</v>
      </c>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row>
    <row r="41" spans="1:76" ht="14.5" x14ac:dyDescent="0.35">
      <c r="A41" s="127" t="s">
        <v>11</v>
      </c>
      <c r="B41" s="135">
        <v>0</v>
      </c>
      <c r="C41" s="135">
        <v>0</v>
      </c>
      <c r="D41" s="135">
        <v>0</v>
      </c>
      <c r="E41" s="135">
        <v>494</v>
      </c>
      <c r="F41" s="135">
        <v>0</v>
      </c>
      <c r="G41" s="135">
        <v>0</v>
      </c>
      <c r="H41" s="135">
        <v>0</v>
      </c>
      <c r="I41" s="135">
        <v>0</v>
      </c>
      <c r="J41" s="135">
        <v>0</v>
      </c>
      <c r="K41" s="135">
        <v>0</v>
      </c>
      <c r="L41" s="135">
        <v>308</v>
      </c>
      <c r="M41" s="135">
        <v>68</v>
      </c>
      <c r="N41" s="135">
        <v>0</v>
      </c>
      <c r="O41" s="135">
        <v>465</v>
      </c>
      <c r="P41" s="135">
        <v>0</v>
      </c>
      <c r="Q41" s="135">
        <v>226</v>
      </c>
      <c r="R41" s="135">
        <v>0</v>
      </c>
      <c r="S41" s="135">
        <v>8</v>
      </c>
      <c r="T41" s="135">
        <v>0</v>
      </c>
      <c r="U41" s="135">
        <v>0</v>
      </c>
      <c r="V41" s="135">
        <v>0</v>
      </c>
      <c r="W41" s="135">
        <v>0</v>
      </c>
      <c r="X41" s="135">
        <v>0</v>
      </c>
      <c r="Y41" s="135">
        <v>0</v>
      </c>
      <c r="Z41" s="135">
        <v>0</v>
      </c>
      <c r="AA41" s="135">
        <v>0</v>
      </c>
      <c r="AB41" s="135">
        <v>0</v>
      </c>
      <c r="AC41" s="135">
        <v>0</v>
      </c>
      <c r="AD41" s="135">
        <v>0</v>
      </c>
      <c r="AE41" s="135">
        <v>0</v>
      </c>
      <c r="AF41" s="135">
        <v>0</v>
      </c>
      <c r="AG41" s="135">
        <v>0</v>
      </c>
      <c r="AH41" s="135">
        <v>0</v>
      </c>
      <c r="AI41" s="135">
        <v>0</v>
      </c>
      <c r="AJ41" s="135">
        <v>0</v>
      </c>
      <c r="AK41" s="135">
        <v>5</v>
      </c>
      <c r="AL41" s="135">
        <v>0</v>
      </c>
      <c r="AM41" s="135">
        <v>0</v>
      </c>
      <c r="AN41" s="135">
        <v>4</v>
      </c>
      <c r="AO41" s="135">
        <v>0</v>
      </c>
      <c r="AP41" s="135">
        <v>38</v>
      </c>
      <c r="AQ41" s="135">
        <v>0</v>
      </c>
      <c r="AR41" s="135">
        <v>0</v>
      </c>
      <c r="AS41" s="135">
        <v>0</v>
      </c>
      <c r="AT41" s="137">
        <f>SUM(Tabell9[[#This Row],[02071130]:[16023985]])</f>
        <v>1616</v>
      </c>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row>
    <row r="42" spans="1:76" ht="14.5" x14ac:dyDescent="0.35">
      <c r="A42" s="127" t="s">
        <v>125</v>
      </c>
      <c r="B42" s="135">
        <v>0</v>
      </c>
      <c r="C42" s="135">
        <v>0</v>
      </c>
      <c r="D42" s="135">
        <v>0</v>
      </c>
      <c r="E42" s="135">
        <v>0</v>
      </c>
      <c r="F42" s="135">
        <v>0</v>
      </c>
      <c r="G42" s="135">
        <v>0</v>
      </c>
      <c r="H42" s="135">
        <v>0</v>
      </c>
      <c r="I42" s="135">
        <v>0</v>
      </c>
      <c r="J42" s="135">
        <v>0</v>
      </c>
      <c r="K42" s="135">
        <v>0</v>
      </c>
      <c r="L42" s="135">
        <v>0</v>
      </c>
      <c r="M42" s="135">
        <v>0</v>
      </c>
      <c r="N42" s="135">
        <v>0</v>
      </c>
      <c r="O42" s="135">
        <v>556</v>
      </c>
      <c r="P42" s="135">
        <v>0</v>
      </c>
      <c r="Q42" s="135">
        <v>140</v>
      </c>
      <c r="R42" s="135">
        <v>0</v>
      </c>
      <c r="S42" s="135">
        <v>0</v>
      </c>
      <c r="T42" s="135">
        <v>0</v>
      </c>
      <c r="U42" s="135">
        <v>0</v>
      </c>
      <c r="V42" s="135">
        <v>0</v>
      </c>
      <c r="W42" s="135">
        <v>0</v>
      </c>
      <c r="X42" s="135">
        <v>0</v>
      </c>
      <c r="Y42" s="135">
        <v>0</v>
      </c>
      <c r="Z42" s="135">
        <v>0</v>
      </c>
      <c r="AA42" s="135">
        <v>0</v>
      </c>
      <c r="AB42" s="135">
        <v>0</v>
      </c>
      <c r="AC42" s="135">
        <v>0</v>
      </c>
      <c r="AD42" s="135">
        <v>0</v>
      </c>
      <c r="AE42" s="135">
        <v>0</v>
      </c>
      <c r="AF42" s="135">
        <v>0</v>
      </c>
      <c r="AG42" s="135">
        <v>0</v>
      </c>
      <c r="AH42" s="135">
        <v>0</v>
      </c>
      <c r="AI42" s="135">
        <v>0</v>
      </c>
      <c r="AJ42" s="135">
        <v>0</v>
      </c>
      <c r="AK42" s="135">
        <v>0</v>
      </c>
      <c r="AL42" s="135">
        <v>0</v>
      </c>
      <c r="AM42" s="135">
        <v>0</v>
      </c>
      <c r="AN42" s="135">
        <v>1</v>
      </c>
      <c r="AO42" s="135">
        <v>0</v>
      </c>
      <c r="AP42" s="135">
        <v>813</v>
      </c>
      <c r="AQ42" s="135">
        <v>0</v>
      </c>
      <c r="AR42" s="135">
        <v>0</v>
      </c>
      <c r="AS42" s="135">
        <v>0</v>
      </c>
      <c r="AT42" s="137">
        <f>SUM(Tabell9[[#This Row],[02071130]:[16023985]])</f>
        <v>1510</v>
      </c>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row>
    <row r="43" spans="1:76" ht="14.5" x14ac:dyDescent="0.35">
      <c r="A43" s="127" t="s">
        <v>145</v>
      </c>
      <c r="B43" s="135">
        <v>0</v>
      </c>
      <c r="C43" s="135">
        <v>0</v>
      </c>
      <c r="D43" s="135">
        <v>460</v>
      </c>
      <c r="E43" s="135">
        <v>477</v>
      </c>
      <c r="F43" s="135">
        <v>0</v>
      </c>
      <c r="G43" s="135">
        <v>0</v>
      </c>
      <c r="H43" s="135">
        <v>0</v>
      </c>
      <c r="I43" s="135">
        <v>0</v>
      </c>
      <c r="J43" s="135">
        <v>0</v>
      </c>
      <c r="K43" s="135">
        <v>0</v>
      </c>
      <c r="L43" s="135">
        <v>0</v>
      </c>
      <c r="M43" s="135">
        <v>0</v>
      </c>
      <c r="N43" s="135">
        <v>0</v>
      </c>
      <c r="O43" s="135">
        <v>118</v>
      </c>
      <c r="P43" s="135">
        <v>0</v>
      </c>
      <c r="Q43" s="135">
        <v>47</v>
      </c>
      <c r="R43" s="135">
        <v>0</v>
      </c>
      <c r="S43" s="135">
        <v>0</v>
      </c>
      <c r="T43" s="135">
        <v>288</v>
      </c>
      <c r="U43" s="135">
        <v>0</v>
      </c>
      <c r="V43" s="135">
        <v>0</v>
      </c>
      <c r="W43" s="135">
        <v>0</v>
      </c>
      <c r="X43" s="135">
        <v>0</v>
      </c>
      <c r="Y43" s="135">
        <v>0</v>
      </c>
      <c r="Z43" s="135">
        <v>0</v>
      </c>
      <c r="AA43" s="135">
        <v>0</v>
      </c>
      <c r="AB43" s="135">
        <v>0</v>
      </c>
      <c r="AC43" s="135">
        <v>0</v>
      </c>
      <c r="AD43" s="135">
        <v>0</v>
      </c>
      <c r="AE43" s="135">
        <v>0</v>
      </c>
      <c r="AF43" s="135">
        <v>0</v>
      </c>
      <c r="AG43" s="135">
        <v>0</v>
      </c>
      <c r="AH43" s="135">
        <v>0</v>
      </c>
      <c r="AI43" s="135">
        <v>0</v>
      </c>
      <c r="AJ43" s="135">
        <v>0</v>
      </c>
      <c r="AK43" s="135">
        <v>0</v>
      </c>
      <c r="AL43" s="135">
        <v>0</v>
      </c>
      <c r="AM43" s="135">
        <v>0</v>
      </c>
      <c r="AN43" s="135">
        <v>0</v>
      </c>
      <c r="AO43" s="135">
        <v>0</v>
      </c>
      <c r="AP43" s="135">
        <v>0</v>
      </c>
      <c r="AQ43" s="135">
        <v>0</v>
      </c>
      <c r="AR43" s="135">
        <v>0</v>
      </c>
      <c r="AS43" s="135">
        <v>0</v>
      </c>
      <c r="AT43" s="137">
        <f>SUM(Tabell9[[#This Row],[02071130]:[16023985]])</f>
        <v>1390</v>
      </c>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row>
    <row r="44" spans="1:76" ht="14.5" x14ac:dyDescent="0.35">
      <c r="A44" s="127" t="s">
        <v>124</v>
      </c>
      <c r="B44" s="135">
        <v>0</v>
      </c>
      <c r="C44" s="135">
        <v>0</v>
      </c>
      <c r="D44" s="135">
        <v>0</v>
      </c>
      <c r="E44" s="135">
        <v>42</v>
      </c>
      <c r="F44" s="135">
        <v>0</v>
      </c>
      <c r="G44" s="135">
        <v>0</v>
      </c>
      <c r="H44" s="135">
        <v>0</v>
      </c>
      <c r="I44" s="135">
        <v>0</v>
      </c>
      <c r="J44" s="135">
        <v>0</v>
      </c>
      <c r="K44" s="135">
        <v>0</v>
      </c>
      <c r="L44" s="135">
        <v>0</v>
      </c>
      <c r="M44" s="135">
        <v>0</v>
      </c>
      <c r="N44" s="135">
        <v>0</v>
      </c>
      <c r="O44" s="135">
        <v>22</v>
      </c>
      <c r="P44" s="135">
        <v>0</v>
      </c>
      <c r="Q44" s="135">
        <v>0</v>
      </c>
      <c r="R44" s="135">
        <v>0</v>
      </c>
      <c r="S44" s="135">
        <v>0</v>
      </c>
      <c r="T44" s="135">
        <v>0</v>
      </c>
      <c r="U44" s="135">
        <v>0</v>
      </c>
      <c r="V44" s="135">
        <v>0</v>
      </c>
      <c r="W44" s="135">
        <v>0</v>
      </c>
      <c r="X44" s="135">
        <v>0</v>
      </c>
      <c r="Y44" s="135">
        <v>0</v>
      </c>
      <c r="Z44" s="135">
        <v>0</v>
      </c>
      <c r="AA44" s="135">
        <v>0</v>
      </c>
      <c r="AB44" s="135">
        <v>0</v>
      </c>
      <c r="AC44" s="135">
        <v>0</v>
      </c>
      <c r="AD44" s="135">
        <v>0</v>
      </c>
      <c r="AE44" s="135">
        <v>0</v>
      </c>
      <c r="AF44" s="135">
        <v>0</v>
      </c>
      <c r="AG44" s="135">
        <v>0</v>
      </c>
      <c r="AH44" s="135">
        <v>0</v>
      </c>
      <c r="AI44" s="135">
        <v>0</v>
      </c>
      <c r="AJ44" s="135">
        <v>0</v>
      </c>
      <c r="AK44" s="135">
        <v>0</v>
      </c>
      <c r="AL44" s="135">
        <v>0</v>
      </c>
      <c r="AM44" s="135">
        <v>0</v>
      </c>
      <c r="AN44" s="135">
        <v>71</v>
      </c>
      <c r="AO44" s="135">
        <v>0</v>
      </c>
      <c r="AP44" s="135">
        <v>968</v>
      </c>
      <c r="AQ44" s="135">
        <v>0</v>
      </c>
      <c r="AR44" s="135">
        <v>0</v>
      </c>
      <c r="AS44" s="135">
        <v>0</v>
      </c>
      <c r="AT44" s="137">
        <f>SUM(Tabell9[[#This Row],[02071130]:[16023985]])</f>
        <v>1103</v>
      </c>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6" ht="14.5" x14ac:dyDescent="0.35">
      <c r="A45" s="127" t="s">
        <v>154</v>
      </c>
      <c r="B45" s="135">
        <v>0</v>
      </c>
      <c r="C45" s="135">
        <v>0</v>
      </c>
      <c r="D45" s="135">
        <v>0</v>
      </c>
      <c r="E45" s="135">
        <v>0</v>
      </c>
      <c r="F45" s="135">
        <v>0</v>
      </c>
      <c r="G45" s="135">
        <v>0</v>
      </c>
      <c r="H45" s="135">
        <v>0</v>
      </c>
      <c r="I45" s="135">
        <v>0</v>
      </c>
      <c r="J45" s="135">
        <v>0</v>
      </c>
      <c r="K45" s="135">
        <v>0</v>
      </c>
      <c r="L45" s="135">
        <v>0</v>
      </c>
      <c r="M45" s="135">
        <v>26</v>
      </c>
      <c r="N45" s="135">
        <v>0</v>
      </c>
      <c r="O45" s="135">
        <v>386</v>
      </c>
      <c r="P45" s="135">
        <v>0</v>
      </c>
      <c r="Q45" s="135">
        <v>0</v>
      </c>
      <c r="R45" s="135">
        <v>24</v>
      </c>
      <c r="S45" s="135">
        <v>0</v>
      </c>
      <c r="T45" s="135">
        <v>278</v>
      </c>
      <c r="U45" s="135">
        <v>0</v>
      </c>
      <c r="V45" s="135">
        <v>0</v>
      </c>
      <c r="W45" s="135">
        <v>0</v>
      </c>
      <c r="X45" s="135">
        <v>0</v>
      </c>
      <c r="Y45" s="135">
        <v>0</v>
      </c>
      <c r="Z45" s="135">
        <v>0</v>
      </c>
      <c r="AA45" s="135">
        <v>0</v>
      </c>
      <c r="AB45" s="135">
        <v>0</v>
      </c>
      <c r="AC45" s="135">
        <v>0</v>
      </c>
      <c r="AD45" s="135">
        <v>0</v>
      </c>
      <c r="AE45" s="135">
        <v>0</v>
      </c>
      <c r="AF45" s="135">
        <v>0</v>
      </c>
      <c r="AG45" s="135">
        <v>0</v>
      </c>
      <c r="AH45" s="135">
        <v>0</v>
      </c>
      <c r="AI45" s="135">
        <v>0</v>
      </c>
      <c r="AJ45" s="135">
        <v>0</v>
      </c>
      <c r="AK45" s="135">
        <v>0</v>
      </c>
      <c r="AL45" s="135">
        <v>0</v>
      </c>
      <c r="AM45" s="135">
        <v>0</v>
      </c>
      <c r="AN45" s="135">
        <v>0</v>
      </c>
      <c r="AO45" s="135">
        <v>0</v>
      </c>
      <c r="AP45" s="135">
        <v>0</v>
      </c>
      <c r="AQ45" s="135">
        <v>0</v>
      </c>
      <c r="AR45" s="135">
        <v>0</v>
      </c>
      <c r="AS45" s="135">
        <v>0</v>
      </c>
      <c r="AT45" s="137">
        <f>SUM(Tabell9[[#This Row],[02071130]:[16023985]])</f>
        <v>714</v>
      </c>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6" ht="14.5" x14ac:dyDescent="0.35">
      <c r="A46" s="127" t="s">
        <v>146</v>
      </c>
      <c r="B46" s="135">
        <v>0</v>
      </c>
      <c r="C46" s="135">
        <v>0</v>
      </c>
      <c r="D46" s="135">
        <v>0</v>
      </c>
      <c r="E46" s="135">
        <v>0</v>
      </c>
      <c r="F46" s="135">
        <v>0</v>
      </c>
      <c r="G46" s="135">
        <v>0</v>
      </c>
      <c r="H46" s="135">
        <v>0</v>
      </c>
      <c r="I46" s="135">
        <v>0</v>
      </c>
      <c r="J46" s="135">
        <v>0</v>
      </c>
      <c r="K46" s="135">
        <v>0</v>
      </c>
      <c r="L46" s="135">
        <v>0</v>
      </c>
      <c r="M46" s="135">
        <v>398</v>
      </c>
      <c r="N46" s="135">
        <v>0</v>
      </c>
      <c r="O46" s="135">
        <v>0</v>
      </c>
      <c r="P46" s="135">
        <v>0</v>
      </c>
      <c r="Q46" s="135">
        <v>0</v>
      </c>
      <c r="R46" s="135">
        <v>0</v>
      </c>
      <c r="S46" s="135">
        <v>0</v>
      </c>
      <c r="T46" s="135">
        <v>0</v>
      </c>
      <c r="U46" s="135">
        <v>0</v>
      </c>
      <c r="V46" s="135">
        <v>0</v>
      </c>
      <c r="W46" s="135">
        <v>0</v>
      </c>
      <c r="X46" s="135">
        <v>0</v>
      </c>
      <c r="Y46" s="135">
        <v>0</v>
      </c>
      <c r="Z46" s="135">
        <v>0</v>
      </c>
      <c r="AA46" s="135">
        <v>0</v>
      </c>
      <c r="AB46" s="135">
        <v>0</v>
      </c>
      <c r="AC46" s="135">
        <v>0</v>
      </c>
      <c r="AD46" s="135">
        <v>0</v>
      </c>
      <c r="AE46" s="135">
        <v>0</v>
      </c>
      <c r="AF46" s="135">
        <v>0</v>
      </c>
      <c r="AG46" s="135">
        <v>0</v>
      </c>
      <c r="AH46" s="135">
        <v>0</v>
      </c>
      <c r="AI46" s="135">
        <v>0</v>
      </c>
      <c r="AJ46" s="135">
        <v>0</v>
      </c>
      <c r="AK46" s="135">
        <v>0</v>
      </c>
      <c r="AL46" s="135">
        <v>0</v>
      </c>
      <c r="AM46" s="135">
        <v>0</v>
      </c>
      <c r="AN46" s="135">
        <v>60</v>
      </c>
      <c r="AO46" s="135">
        <v>0</v>
      </c>
      <c r="AP46" s="135">
        <v>0</v>
      </c>
      <c r="AQ46" s="135">
        <v>0</v>
      </c>
      <c r="AR46" s="135">
        <v>0</v>
      </c>
      <c r="AS46" s="135">
        <v>0</v>
      </c>
      <c r="AT46" s="137">
        <f>SUM(Tabell9[[#This Row],[02071130]:[16023985]])</f>
        <v>458</v>
      </c>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row>
    <row r="47" spans="1:76" ht="14.5" x14ac:dyDescent="0.35">
      <c r="A47" s="127" t="s">
        <v>129</v>
      </c>
      <c r="B47" s="135">
        <v>0</v>
      </c>
      <c r="C47" s="135">
        <v>0</v>
      </c>
      <c r="D47" s="135">
        <v>0</v>
      </c>
      <c r="E47" s="135">
        <v>0</v>
      </c>
      <c r="F47" s="135">
        <v>0</v>
      </c>
      <c r="G47" s="135">
        <v>0</v>
      </c>
      <c r="H47" s="135">
        <v>0</v>
      </c>
      <c r="I47" s="135">
        <v>0</v>
      </c>
      <c r="J47" s="135">
        <v>0</v>
      </c>
      <c r="K47" s="135">
        <v>0</v>
      </c>
      <c r="L47" s="135">
        <v>0</v>
      </c>
      <c r="M47" s="135">
        <v>0</v>
      </c>
      <c r="N47" s="135">
        <v>0</v>
      </c>
      <c r="O47" s="135">
        <v>0</v>
      </c>
      <c r="P47" s="135">
        <v>1</v>
      </c>
      <c r="Q47" s="135">
        <v>0</v>
      </c>
      <c r="R47" s="135">
        <v>0</v>
      </c>
      <c r="S47" s="135">
        <v>5</v>
      </c>
      <c r="T47" s="135">
        <v>5</v>
      </c>
      <c r="U47" s="135">
        <v>0</v>
      </c>
      <c r="V47" s="135">
        <v>0</v>
      </c>
      <c r="W47" s="135">
        <v>0</v>
      </c>
      <c r="X47" s="135">
        <v>0</v>
      </c>
      <c r="Y47" s="135">
        <v>0</v>
      </c>
      <c r="Z47" s="135">
        <v>0</v>
      </c>
      <c r="AA47" s="135">
        <v>0</v>
      </c>
      <c r="AB47" s="135">
        <v>0</v>
      </c>
      <c r="AC47" s="135">
        <v>0</v>
      </c>
      <c r="AD47" s="135">
        <v>0</v>
      </c>
      <c r="AE47" s="135">
        <v>0</v>
      </c>
      <c r="AF47" s="135">
        <v>0</v>
      </c>
      <c r="AG47" s="135">
        <v>0</v>
      </c>
      <c r="AH47" s="135">
        <v>0</v>
      </c>
      <c r="AI47" s="135">
        <v>0</v>
      </c>
      <c r="AJ47" s="135">
        <v>0</v>
      </c>
      <c r="AK47" s="135">
        <v>0</v>
      </c>
      <c r="AL47" s="135">
        <v>0</v>
      </c>
      <c r="AM47" s="135">
        <v>0</v>
      </c>
      <c r="AN47" s="135">
        <v>232</v>
      </c>
      <c r="AO47" s="135">
        <v>1</v>
      </c>
      <c r="AP47" s="135">
        <v>209</v>
      </c>
      <c r="AQ47" s="135">
        <v>0</v>
      </c>
      <c r="AR47" s="135">
        <v>0</v>
      </c>
      <c r="AS47" s="135">
        <v>0</v>
      </c>
      <c r="AT47" s="137">
        <f>SUM(Tabell9[[#This Row],[02071130]:[16023985]])</f>
        <v>453</v>
      </c>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row>
    <row r="48" spans="1:76" ht="14.5" x14ac:dyDescent="0.35">
      <c r="A48" s="127" t="s">
        <v>151</v>
      </c>
      <c r="B48" s="135">
        <v>0</v>
      </c>
      <c r="C48" s="135">
        <v>0</v>
      </c>
      <c r="D48" s="135">
        <v>0</v>
      </c>
      <c r="E48" s="135">
        <v>0</v>
      </c>
      <c r="F48" s="135">
        <v>0</v>
      </c>
      <c r="G48" s="135">
        <v>0</v>
      </c>
      <c r="H48" s="135">
        <v>0</v>
      </c>
      <c r="I48" s="135">
        <v>0</v>
      </c>
      <c r="J48" s="135">
        <v>0</v>
      </c>
      <c r="K48" s="135">
        <v>0</v>
      </c>
      <c r="L48" s="135">
        <v>0</v>
      </c>
      <c r="M48" s="135">
        <v>0</v>
      </c>
      <c r="N48" s="135">
        <v>0</v>
      </c>
      <c r="O48" s="135">
        <v>403</v>
      </c>
      <c r="P48" s="135">
        <v>0</v>
      </c>
      <c r="Q48" s="135">
        <v>0</v>
      </c>
      <c r="R48" s="135">
        <v>47</v>
      </c>
      <c r="S48" s="135">
        <v>0</v>
      </c>
      <c r="T48" s="135">
        <v>0</v>
      </c>
      <c r="U48" s="135">
        <v>0</v>
      </c>
      <c r="V48" s="135">
        <v>0</v>
      </c>
      <c r="W48" s="135">
        <v>0</v>
      </c>
      <c r="X48" s="135">
        <v>0</v>
      </c>
      <c r="Y48" s="135">
        <v>0</v>
      </c>
      <c r="Z48" s="135">
        <v>0</v>
      </c>
      <c r="AA48" s="135">
        <v>0</v>
      </c>
      <c r="AB48" s="135">
        <v>0</v>
      </c>
      <c r="AC48" s="135">
        <v>0</v>
      </c>
      <c r="AD48" s="135">
        <v>0</v>
      </c>
      <c r="AE48" s="135">
        <v>0</v>
      </c>
      <c r="AF48" s="135">
        <v>0</v>
      </c>
      <c r="AG48" s="135">
        <v>0</v>
      </c>
      <c r="AH48" s="135">
        <v>0</v>
      </c>
      <c r="AI48" s="135">
        <v>0</v>
      </c>
      <c r="AJ48" s="135">
        <v>0</v>
      </c>
      <c r="AK48" s="135">
        <v>0</v>
      </c>
      <c r="AL48" s="135">
        <v>0</v>
      </c>
      <c r="AM48" s="135">
        <v>0</v>
      </c>
      <c r="AN48" s="135">
        <v>0</v>
      </c>
      <c r="AO48" s="135">
        <v>0</v>
      </c>
      <c r="AP48" s="135">
        <v>0</v>
      </c>
      <c r="AQ48" s="135">
        <v>0</v>
      </c>
      <c r="AR48" s="135">
        <v>0</v>
      </c>
      <c r="AS48" s="135">
        <v>0</v>
      </c>
      <c r="AT48" s="137">
        <f>SUM(Tabell9[[#This Row],[02071130]:[16023985]])</f>
        <v>450</v>
      </c>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row>
    <row r="49" spans="1:71" ht="14.5" x14ac:dyDescent="0.35">
      <c r="A49" s="127" t="s">
        <v>147</v>
      </c>
      <c r="B49" s="135">
        <v>0</v>
      </c>
      <c r="C49" s="135">
        <v>0</v>
      </c>
      <c r="D49" s="135">
        <v>0</v>
      </c>
      <c r="E49" s="135">
        <v>0</v>
      </c>
      <c r="F49" s="135">
        <v>0</v>
      </c>
      <c r="G49" s="135">
        <v>0</v>
      </c>
      <c r="H49" s="135">
        <v>0</v>
      </c>
      <c r="I49" s="135">
        <v>0</v>
      </c>
      <c r="J49" s="135">
        <v>0</v>
      </c>
      <c r="K49" s="135">
        <v>0</v>
      </c>
      <c r="L49" s="135">
        <v>0</v>
      </c>
      <c r="M49" s="135">
        <v>0</v>
      </c>
      <c r="N49" s="135">
        <v>0</v>
      </c>
      <c r="O49" s="135">
        <v>336</v>
      </c>
      <c r="P49" s="135">
        <v>0</v>
      </c>
      <c r="Q49" s="135">
        <v>0</v>
      </c>
      <c r="R49" s="135">
        <v>0</v>
      </c>
      <c r="S49" s="135">
        <v>0</v>
      </c>
      <c r="T49" s="135">
        <v>47</v>
      </c>
      <c r="U49" s="135">
        <v>0</v>
      </c>
      <c r="V49" s="135">
        <v>0</v>
      </c>
      <c r="W49" s="135">
        <v>0</v>
      </c>
      <c r="X49" s="135">
        <v>0</v>
      </c>
      <c r="Y49" s="135">
        <v>0</v>
      </c>
      <c r="Z49" s="135">
        <v>0</v>
      </c>
      <c r="AA49" s="135">
        <v>0</v>
      </c>
      <c r="AB49" s="135">
        <v>0</v>
      </c>
      <c r="AC49" s="135">
        <v>0</v>
      </c>
      <c r="AD49" s="135">
        <v>0</v>
      </c>
      <c r="AE49" s="135">
        <v>0</v>
      </c>
      <c r="AF49" s="135">
        <v>0</v>
      </c>
      <c r="AG49" s="135">
        <v>0</v>
      </c>
      <c r="AH49" s="135">
        <v>0</v>
      </c>
      <c r="AI49" s="135">
        <v>0</v>
      </c>
      <c r="AJ49" s="135">
        <v>0</v>
      </c>
      <c r="AK49" s="135">
        <v>0</v>
      </c>
      <c r="AL49" s="135">
        <v>0</v>
      </c>
      <c r="AM49" s="135">
        <v>0</v>
      </c>
      <c r="AN49" s="135">
        <v>0</v>
      </c>
      <c r="AO49" s="135">
        <v>0</v>
      </c>
      <c r="AP49" s="135">
        <v>0</v>
      </c>
      <c r="AQ49" s="135">
        <v>0</v>
      </c>
      <c r="AR49" s="135">
        <v>0</v>
      </c>
      <c r="AS49" s="135">
        <v>0</v>
      </c>
      <c r="AT49" s="137">
        <f>SUM(Tabell9[[#This Row],[02071130]:[16023985]])</f>
        <v>383</v>
      </c>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row>
    <row r="50" spans="1:71" ht="14.5" x14ac:dyDescent="0.35">
      <c r="A50" s="127" t="s">
        <v>138</v>
      </c>
      <c r="B50" s="135">
        <v>0</v>
      </c>
      <c r="C50" s="135">
        <v>4</v>
      </c>
      <c r="D50" s="135">
        <v>14</v>
      </c>
      <c r="E50" s="135">
        <v>13</v>
      </c>
      <c r="F50" s="135">
        <v>2</v>
      </c>
      <c r="G50" s="135">
        <v>0</v>
      </c>
      <c r="H50" s="135">
        <v>1</v>
      </c>
      <c r="I50" s="135">
        <v>1</v>
      </c>
      <c r="J50" s="135">
        <v>0</v>
      </c>
      <c r="K50" s="135">
        <v>0</v>
      </c>
      <c r="L50" s="135">
        <v>0</v>
      </c>
      <c r="M50" s="135">
        <v>9</v>
      </c>
      <c r="N50" s="135">
        <v>47</v>
      </c>
      <c r="O50" s="135">
        <v>10</v>
      </c>
      <c r="P50" s="135">
        <v>0</v>
      </c>
      <c r="Q50" s="135">
        <v>65</v>
      </c>
      <c r="R50" s="135">
        <v>6</v>
      </c>
      <c r="S50" s="135">
        <v>1</v>
      </c>
      <c r="T50" s="135">
        <v>1</v>
      </c>
      <c r="U50" s="135">
        <v>0</v>
      </c>
      <c r="V50" s="135">
        <v>10</v>
      </c>
      <c r="W50" s="135">
        <v>0</v>
      </c>
      <c r="X50" s="135">
        <v>0</v>
      </c>
      <c r="Y50" s="135">
        <v>4</v>
      </c>
      <c r="Z50" s="135">
        <v>0</v>
      </c>
      <c r="AA50" s="135">
        <v>0</v>
      </c>
      <c r="AB50" s="135">
        <v>0</v>
      </c>
      <c r="AC50" s="135">
        <v>0</v>
      </c>
      <c r="AD50" s="135">
        <v>2</v>
      </c>
      <c r="AE50" s="135">
        <v>0</v>
      </c>
      <c r="AF50" s="135">
        <v>0</v>
      </c>
      <c r="AG50" s="135">
        <v>0</v>
      </c>
      <c r="AH50" s="135">
        <v>0</v>
      </c>
      <c r="AI50" s="135">
        <v>0</v>
      </c>
      <c r="AJ50" s="135">
        <v>0</v>
      </c>
      <c r="AK50" s="135">
        <v>1</v>
      </c>
      <c r="AL50" s="135">
        <v>0</v>
      </c>
      <c r="AM50" s="135">
        <v>1</v>
      </c>
      <c r="AN50" s="135">
        <v>30</v>
      </c>
      <c r="AO50" s="135">
        <v>115</v>
      </c>
      <c r="AP50" s="135">
        <v>13</v>
      </c>
      <c r="AQ50" s="135">
        <v>0</v>
      </c>
      <c r="AR50" s="135">
        <v>0</v>
      </c>
      <c r="AS50" s="135">
        <v>0</v>
      </c>
      <c r="AT50" s="137">
        <f>SUM(Tabell9[[#This Row],[02071130]:[16023985]])</f>
        <v>350</v>
      </c>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1" ht="14.5" x14ac:dyDescent="0.35">
      <c r="A51" s="127" t="s">
        <v>136</v>
      </c>
      <c r="B51" s="135">
        <v>0</v>
      </c>
      <c r="C51" s="135">
        <v>0</v>
      </c>
      <c r="D51" s="135">
        <v>0</v>
      </c>
      <c r="E51" s="135">
        <v>0</v>
      </c>
      <c r="F51" s="135">
        <v>0</v>
      </c>
      <c r="G51" s="135">
        <v>0</v>
      </c>
      <c r="H51" s="135">
        <v>0</v>
      </c>
      <c r="I51" s="135">
        <v>0</v>
      </c>
      <c r="J51" s="135">
        <v>0</v>
      </c>
      <c r="K51" s="135">
        <v>0</v>
      </c>
      <c r="L51" s="135">
        <v>0</v>
      </c>
      <c r="M51" s="135">
        <v>0</v>
      </c>
      <c r="N51" s="135">
        <v>0</v>
      </c>
      <c r="O51" s="135">
        <v>0</v>
      </c>
      <c r="P51" s="135">
        <v>0</v>
      </c>
      <c r="Q51" s="135">
        <v>0</v>
      </c>
      <c r="R51" s="135">
        <v>0</v>
      </c>
      <c r="S51" s="135">
        <v>0</v>
      </c>
      <c r="T51" s="135">
        <v>0</v>
      </c>
      <c r="U51" s="135">
        <v>0</v>
      </c>
      <c r="V51" s="135">
        <v>0</v>
      </c>
      <c r="W51" s="135">
        <v>0</v>
      </c>
      <c r="X51" s="135">
        <v>0</v>
      </c>
      <c r="Y51" s="135">
        <v>0</v>
      </c>
      <c r="Z51" s="135">
        <v>0</v>
      </c>
      <c r="AA51" s="135">
        <v>0</v>
      </c>
      <c r="AB51" s="135">
        <v>0</v>
      </c>
      <c r="AC51" s="135">
        <v>0</v>
      </c>
      <c r="AD51" s="135">
        <v>0</v>
      </c>
      <c r="AE51" s="135">
        <v>0</v>
      </c>
      <c r="AF51" s="135">
        <v>0</v>
      </c>
      <c r="AG51" s="135">
        <v>0</v>
      </c>
      <c r="AH51" s="135">
        <v>0</v>
      </c>
      <c r="AI51" s="135">
        <v>0</v>
      </c>
      <c r="AJ51" s="135">
        <v>0</v>
      </c>
      <c r="AK51" s="135">
        <v>0</v>
      </c>
      <c r="AL51" s="135">
        <v>0</v>
      </c>
      <c r="AM51" s="135">
        <v>0</v>
      </c>
      <c r="AN51" s="135">
        <v>254</v>
      </c>
      <c r="AO51" s="135">
        <v>4</v>
      </c>
      <c r="AP51" s="135">
        <v>0</v>
      </c>
      <c r="AQ51" s="135">
        <v>0</v>
      </c>
      <c r="AR51" s="135">
        <v>0</v>
      </c>
      <c r="AS51" s="135">
        <v>0</v>
      </c>
      <c r="AT51" s="137">
        <f>SUM(Tabell9[[#This Row],[02071130]:[16023985]])</f>
        <v>258</v>
      </c>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1" ht="14.5" x14ac:dyDescent="0.35">
      <c r="A52" s="127" t="s">
        <v>13</v>
      </c>
      <c r="B52" s="135">
        <v>0</v>
      </c>
      <c r="C52" s="135">
        <v>0</v>
      </c>
      <c r="D52" s="135">
        <v>0</v>
      </c>
      <c r="E52" s="135">
        <v>0</v>
      </c>
      <c r="F52" s="135">
        <v>0</v>
      </c>
      <c r="G52" s="135">
        <v>0</v>
      </c>
      <c r="H52" s="135">
        <v>0</v>
      </c>
      <c r="I52" s="135">
        <v>0</v>
      </c>
      <c r="J52" s="135">
        <v>0</v>
      </c>
      <c r="K52" s="135">
        <v>0</v>
      </c>
      <c r="L52" s="135">
        <v>0</v>
      </c>
      <c r="M52" s="135">
        <v>0</v>
      </c>
      <c r="N52" s="135">
        <v>0</v>
      </c>
      <c r="O52" s="135">
        <v>0</v>
      </c>
      <c r="P52" s="135">
        <v>0</v>
      </c>
      <c r="Q52" s="135">
        <v>0</v>
      </c>
      <c r="R52" s="135">
        <v>0</v>
      </c>
      <c r="S52" s="135">
        <v>0</v>
      </c>
      <c r="T52" s="135">
        <v>20</v>
      </c>
      <c r="U52" s="135">
        <v>0</v>
      </c>
      <c r="V52" s="135">
        <v>0</v>
      </c>
      <c r="W52" s="135">
        <v>0</v>
      </c>
      <c r="X52" s="135">
        <v>0</v>
      </c>
      <c r="Y52" s="135">
        <v>0</v>
      </c>
      <c r="Z52" s="135">
        <v>0</v>
      </c>
      <c r="AA52" s="135">
        <v>0</v>
      </c>
      <c r="AB52" s="135">
        <v>0</v>
      </c>
      <c r="AC52" s="135">
        <v>0</v>
      </c>
      <c r="AD52" s="135">
        <v>0</v>
      </c>
      <c r="AE52" s="135">
        <v>0</v>
      </c>
      <c r="AF52" s="135">
        <v>0</v>
      </c>
      <c r="AG52" s="135">
        <v>0</v>
      </c>
      <c r="AH52" s="135">
        <v>0</v>
      </c>
      <c r="AI52" s="135">
        <v>0</v>
      </c>
      <c r="AJ52" s="135">
        <v>0</v>
      </c>
      <c r="AK52" s="135">
        <v>0</v>
      </c>
      <c r="AL52" s="135">
        <v>0</v>
      </c>
      <c r="AM52" s="135">
        <v>0</v>
      </c>
      <c r="AN52" s="135">
        <v>224</v>
      </c>
      <c r="AO52" s="135">
        <v>3</v>
      </c>
      <c r="AP52" s="135">
        <v>0</v>
      </c>
      <c r="AQ52" s="135">
        <v>0</v>
      </c>
      <c r="AR52" s="135">
        <v>0</v>
      </c>
      <c r="AS52" s="135">
        <v>0</v>
      </c>
      <c r="AT52" s="137">
        <f>SUM(Tabell9[[#This Row],[02071130]:[16023985]])</f>
        <v>247</v>
      </c>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row>
    <row r="53" spans="1:71" ht="14.5" x14ac:dyDescent="0.35">
      <c r="A53" s="127" t="s">
        <v>152</v>
      </c>
      <c r="B53" s="135">
        <v>0</v>
      </c>
      <c r="C53" s="135">
        <v>0</v>
      </c>
      <c r="D53" s="135">
        <v>0</v>
      </c>
      <c r="E53" s="135">
        <v>2</v>
      </c>
      <c r="F53" s="135">
        <v>0</v>
      </c>
      <c r="G53" s="135">
        <v>0</v>
      </c>
      <c r="H53" s="135">
        <v>0</v>
      </c>
      <c r="I53" s="135">
        <v>0</v>
      </c>
      <c r="J53" s="135">
        <v>0</v>
      </c>
      <c r="K53" s="135">
        <v>0</v>
      </c>
      <c r="L53" s="135">
        <v>0</v>
      </c>
      <c r="M53" s="135">
        <v>4</v>
      </c>
      <c r="N53" s="135">
        <v>0</v>
      </c>
      <c r="O53" s="135">
        <v>117</v>
      </c>
      <c r="P53" s="135">
        <v>0</v>
      </c>
      <c r="Q53" s="135">
        <v>56</v>
      </c>
      <c r="R53" s="135">
        <v>8</v>
      </c>
      <c r="S53" s="135">
        <v>0</v>
      </c>
      <c r="T53" s="135">
        <v>0</v>
      </c>
      <c r="U53" s="135">
        <v>0</v>
      </c>
      <c r="V53" s="135">
        <v>0</v>
      </c>
      <c r="W53" s="135">
        <v>0</v>
      </c>
      <c r="X53" s="135">
        <v>0</v>
      </c>
      <c r="Y53" s="135">
        <v>0</v>
      </c>
      <c r="Z53" s="135">
        <v>0</v>
      </c>
      <c r="AA53" s="135">
        <v>0</v>
      </c>
      <c r="AB53" s="135">
        <v>0</v>
      </c>
      <c r="AC53" s="135">
        <v>0</v>
      </c>
      <c r="AD53" s="135">
        <v>0</v>
      </c>
      <c r="AE53" s="135">
        <v>0</v>
      </c>
      <c r="AF53" s="135">
        <v>0</v>
      </c>
      <c r="AG53" s="135">
        <v>0</v>
      </c>
      <c r="AH53" s="135">
        <v>0</v>
      </c>
      <c r="AI53" s="135">
        <v>0</v>
      </c>
      <c r="AJ53" s="135">
        <v>0</v>
      </c>
      <c r="AK53" s="135">
        <v>0</v>
      </c>
      <c r="AL53" s="135">
        <v>0</v>
      </c>
      <c r="AM53" s="135">
        <v>0</v>
      </c>
      <c r="AN53" s="135">
        <v>37</v>
      </c>
      <c r="AO53" s="135">
        <v>0</v>
      </c>
      <c r="AP53" s="135">
        <v>0</v>
      </c>
      <c r="AQ53" s="135">
        <v>0</v>
      </c>
      <c r="AR53" s="135">
        <v>0</v>
      </c>
      <c r="AS53" s="135">
        <v>0</v>
      </c>
      <c r="AT53" s="137">
        <f>SUM(Tabell9[[#This Row],[02071130]:[16023985]])</f>
        <v>224</v>
      </c>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row>
    <row r="54" spans="1:71" ht="14.5" x14ac:dyDescent="0.35">
      <c r="A54" s="127" t="s">
        <v>135</v>
      </c>
      <c r="B54" s="135">
        <v>0</v>
      </c>
      <c r="C54" s="135">
        <v>0</v>
      </c>
      <c r="D54" s="135">
        <v>0</v>
      </c>
      <c r="E54" s="135">
        <v>0</v>
      </c>
      <c r="F54" s="135">
        <v>0</v>
      </c>
      <c r="G54" s="135">
        <v>0</v>
      </c>
      <c r="H54" s="135">
        <v>0</v>
      </c>
      <c r="I54" s="135">
        <v>0</v>
      </c>
      <c r="J54" s="135">
        <v>0</v>
      </c>
      <c r="K54" s="135">
        <v>0</v>
      </c>
      <c r="L54" s="135">
        <v>0</v>
      </c>
      <c r="M54" s="135">
        <v>1</v>
      </c>
      <c r="N54" s="135">
        <v>0</v>
      </c>
      <c r="O54" s="135">
        <v>5</v>
      </c>
      <c r="P54" s="135">
        <v>0</v>
      </c>
      <c r="Q54" s="135">
        <v>0</v>
      </c>
      <c r="R54" s="135">
        <v>0</v>
      </c>
      <c r="S54" s="135">
        <v>0</v>
      </c>
      <c r="T54" s="135">
        <v>0</v>
      </c>
      <c r="U54" s="135">
        <v>0</v>
      </c>
      <c r="V54" s="135">
        <v>0</v>
      </c>
      <c r="W54" s="135">
        <v>0</v>
      </c>
      <c r="X54" s="135">
        <v>0</v>
      </c>
      <c r="Y54" s="135">
        <v>0</v>
      </c>
      <c r="Z54" s="135">
        <v>0</v>
      </c>
      <c r="AA54" s="135">
        <v>0</v>
      </c>
      <c r="AB54" s="135">
        <v>0</v>
      </c>
      <c r="AC54" s="135">
        <v>0</v>
      </c>
      <c r="AD54" s="135">
        <v>0</v>
      </c>
      <c r="AE54" s="135">
        <v>0</v>
      </c>
      <c r="AF54" s="135">
        <v>0</v>
      </c>
      <c r="AG54" s="135">
        <v>0</v>
      </c>
      <c r="AH54" s="135">
        <v>0</v>
      </c>
      <c r="AI54" s="135">
        <v>0</v>
      </c>
      <c r="AJ54" s="135">
        <v>0</v>
      </c>
      <c r="AK54" s="135">
        <v>1</v>
      </c>
      <c r="AL54" s="135">
        <v>0</v>
      </c>
      <c r="AM54" s="135">
        <v>1</v>
      </c>
      <c r="AN54" s="135">
        <v>14</v>
      </c>
      <c r="AO54" s="135">
        <v>0</v>
      </c>
      <c r="AP54" s="135">
        <v>195</v>
      </c>
      <c r="AQ54" s="135">
        <v>0</v>
      </c>
      <c r="AR54" s="135">
        <v>0</v>
      </c>
      <c r="AS54" s="135">
        <v>0</v>
      </c>
      <c r="AT54" s="137">
        <f>SUM(Tabell9[[#This Row],[02071130]:[16023985]])</f>
        <v>217</v>
      </c>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row>
    <row r="55" spans="1:71" ht="14.5" x14ac:dyDescent="0.35">
      <c r="A55" s="127" t="s">
        <v>148</v>
      </c>
      <c r="B55" s="135">
        <v>0</v>
      </c>
      <c r="C55" s="135">
        <v>0</v>
      </c>
      <c r="D55" s="135">
        <v>0</v>
      </c>
      <c r="E55" s="135">
        <v>0</v>
      </c>
      <c r="F55" s="135">
        <v>0</v>
      </c>
      <c r="G55" s="135">
        <v>0</v>
      </c>
      <c r="H55" s="135">
        <v>0</v>
      </c>
      <c r="I55" s="135">
        <v>0</v>
      </c>
      <c r="J55" s="135">
        <v>0</v>
      </c>
      <c r="K55" s="135">
        <v>0</v>
      </c>
      <c r="L55" s="135">
        <v>0</v>
      </c>
      <c r="M55" s="135">
        <v>0</v>
      </c>
      <c r="N55" s="135">
        <v>0</v>
      </c>
      <c r="O55" s="135">
        <v>215</v>
      </c>
      <c r="P55" s="135">
        <v>0</v>
      </c>
      <c r="Q55" s="135">
        <v>0</v>
      </c>
      <c r="R55" s="135">
        <v>0</v>
      </c>
      <c r="S55" s="135">
        <v>0</v>
      </c>
      <c r="T55" s="135">
        <v>0</v>
      </c>
      <c r="U55" s="135">
        <v>0</v>
      </c>
      <c r="V55" s="135">
        <v>0</v>
      </c>
      <c r="W55" s="135">
        <v>0</v>
      </c>
      <c r="X55" s="135">
        <v>0</v>
      </c>
      <c r="Y55" s="135">
        <v>0</v>
      </c>
      <c r="Z55" s="135">
        <v>0</v>
      </c>
      <c r="AA55" s="135">
        <v>0</v>
      </c>
      <c r="AB55" s="135">
        <v>0</v>
      </c>
      <c r="AC55" s="135">
        <v>0</v>
      </c>
      <c r="AD55" s="135">
        <v>0</v>
      </c>
      <c r="AE55" s="135">
        <v>0</v>
      </c>
      <c r="AF55" s="135">
        <v>0</v>
      </c>
      <c r="AG55" s="135">
        <v>0</v>
      </c>
      <c r="AH55" s="135">
        <v>0</v>
      </c>
      <c r="AI55" s="135">
        <v>0</v>
      </c>
      <c r="AJ55" s="135">
        <v>0</v>
      </c>
      <c r="AK55" s="135">
        <v>0</v>
      </c>
      <c r="AL55" s="135">
        <v>0</v>
      </c>
      <c r="AM55" s="135">
        <v>0</v>
      </c>
      <c r="AN55" s="135">
        <v>0</v>
      </c>
      <c r="AO55" s="135">
        <v>0</v>
      </c>
      <c r="AP55" s="135">
        <v>0</v>
      </c>
      <c r="AQ55" s="135">
        <v>0</v>
      </c>
      <c r="AR55" s="135">
        <v>0</v>
      </c>
      <c r="AS55" s="135">
        <v>0</v>
      </c>
      <c r="AT55" s="137">
        <f>SUM(Tabell9[[#This Row],[02071130]:[16023985]])</f>
        <v>215</v>
      </c>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row>
    <row r="56" spans="1:71" ht="14.5" x14ac:dyDescent="0.35">
      <c r="A56" s="127" t="s">
        <v>141</v>
      </c>
      <c r="B56" s="135">
        <v>0</v>
      </c>
      <c r="C56" s="135">
        <v>0</v>
      </c>
      <c r="D56" s="135">
        <v>0</v>
      </c>
      <c r="E56" s="135">
        <v>89</v>
      </c>
      <c r="F56" s="135">
        <v>0</v>
      </c>
      <c r="G56" s="135">
        <v>0</v>
      </c>
      <c r="H56" s="135">
        <v>0</v>
      </c>
      <c r="I56" s="135">
        <v>0</v>
      </c>
      <c r="J56" s="135">
        <v>0</v>
      </c>
      <c r="K56" s="135">
        <v>0</v>
      </c>
      <c r="L56" s="135">
        <v>0</v>
      </c>
      <c r="M56" s="135">
        <v>0</v>
      </c>
      <c r="N56" s="135">
        <v>0</v>
      </c>
      <c r="O56" s="135">
        <v>123</v>
      </c>
      <c r="P56" s="135">
        <v>0</v>
      </c>
      <c r="Q56" s="135">
        <v>0</v>
      </c>
      <c r="R56" s="135">
        <v>0</v>
      </c>
      <c r="S56" s="135">
        <v>0</v>
      </c>
      <c r="T56" s="135">
        <v>0</v>
      </c>
      <c r="U56" s="135">
        <v>0</v>
      </c>
      <c r="V56" s="135">
        <v>0</v>
      </c>
      <c r="W56" s="135">
        <v>0</v>
      </c>
      <c r="X56" s="135">
        <v>0</v>
      </c>
      <c r="Y56" s="135">
        <v>0</v>
      </c>
      <c r="Z56" s="135">
        <v>0</v>
      </c>
      <c r="AA56" s="135">
        <v>0</v>
      </c>
      <c r="AB56" s="135">
        <v>0</v>
      </c>
      <c r="AC56" s="135">
        <v>0</v>
      </c>
      <c r="AD56" s="135">
        <v>0</v>
      </c>
      <c r="AE56" s="135">
        <v>0</v>
      </c>
      <c r="AF56" s="135">
        <v>0</v>
      </c>
      <c r="AG56" s="135">
        <v>0</v>
      </c>
      <c r="AH56" s="135">
        <v>0</v>
      </c>
      <c r="AI56" s="135">
        <v>0</v>
      </c>
      <c r="AJ56" s="135">
        <v>0</v>
      </c>
      <c r="AK56" s="135">
        <v>0</v>
      </c>
      <c r="AL56" s="135">
        <v>0</v>
      </c>
      <c r="AM56" s="135">
        <v>0</v>
      </c>
      <c r="AN56" s="135">
        <v>0</v>
      </c>
      <c r="AO56" s="135">
        <v>0</v>
      </c>
      <c r="AP56" s="135">
        <v>0</v>
      </c>
      <c r="AQ56" s="135">
        <v>0</v>
      </c>
      <c r="AR56" s="135">
        <v>0</v>
      </c>
      <c r="AS56" s="135">
        <v>0</v>
      </c>
      <c r="AT56" s="137">
        <f>SUM(Tabell9[[#This Row],[02071130]:[16023985]])</f>
        <v>212</v>
      </c>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row>
    <row r="57" spans="1:71" ht="14.5" x14ac:dyDescent="0.35">
      <c r="A57" s="127" t="s">
        <v>153</v>
      </c>
      <c r="B57" s="135">
        <v>0</v>
      </c>
      <c r="C57" s="135">
        <v>0</v>
      </c>
      <c r="D57" s="135">
        <v>0</v>
      </c>
      <c r="E57" s="135">
        <v>0</v>
      </c>
      <c r="F57" s="135">
        <v>0</v>
      </c>
      <c r="G57" s="135">
        <v>0</v>
      </c>
      <c r="H57" s="135">
        <v>0</v>
      </c>
      <c r="I57" s="135">
        <v>0</v>
      </c>
      <c r="J57" s="135">
        <v>0</v>
      </c>
      <c r="K57" s="135">
        <v>0</v>
      </c>
      <c r="L57" s="135">
        <v>0</v>
      </c>
      <c r="M57" s="135">
        <v>26</v>
      </c>
      <c r="N57" s="135">
        <v>0</v>
      </c>
      <c r="O57" s="135">
        <v>76</v>
      </c>
      <c r="P57" s="135">
        <v>0</v>
      </c>
      <c r="Q57" s="135">
        <v>0</v>
      </c>
      <c r="R57" s="135">
        <v>0</v>
      </c>
      <c r="S57" s="135">
        <v>0</v>
      </c>
      <c r="T57" s="135">
        <v>104</v>
      </c>
      <c r="U57" s="135">
        <v>0</v>
      </c>
      <c r="V57" s="135">
        <v>0</v>
      </c>
      <c r="W57" s="135">
        <v>0</v>
      </c>
      <c r="X57" s="135">
        <v>0</v>
      </c>
      <c r="Y57" s="135">
        <v>0</v>
      </c>
      <c r="Z57" s="135">
        <v>0</v>
      </c>
      <c r="AA57" s="135">
        <v>0</v>
      </c>
      <c r="AB57" s="135">
        <v>0</v>
      </c>
      <c r="AC57" s="135">
        <v>0</v>
      </c>
      <c r="AD57" s="135">
        <v>0</v>
      </c>
      <c r="AE57" s="135">
        <v>0</v>
      </c>
      <c r="AF57" s="135">
        <v>0</v>
      </c>
      <c r="AG57" s="135">
        <v>0</v>
      </c>
      <c r="AH57" s="135">
        <v>0</v>
      </c>
      <c r="AI57" s="135">
        <v>0</v>
      </c>
      <c r="AJ57" s="135">
        <v>0</v>
      </c>
      <c r="AK57" s="135">
        <v>0</v>
      </c>
      <c r="AL57" s="135">
        <v>0</v>
      </c>
      <c r="AM57" s="135">
        <v>0</v>
      </c>
      <c r="AN57" s="135">
        <v>0</v>
      </c>
      <c r="AO57" s="135">
        <v>0</v>
      </c>
      <c r="AP57" s="135">
        <v>0</v>
      </c>
      <c r="AQ57" s="135">
        <v>0</v>
      </c>
      <c r="AR57" s="135">
        <v>0</v>
      </c>
      <c r="AS57" s="135">
        <v>0</v>
      </c>
      <c r="AT57" s="137">
        <f>SUM(Tabell9[[#This Row],[02071130]:[16023985]])</f>
        <v>206</v>
      </c>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row>
    <row r="58" spans="1:71" ht="14.5" x14ac:dyDescent="0.35">
      <c r="A58" s="127" t="s">
        <v>131</v>
      </c>
      <c r="B58" s="135">
        <v>0</v>
      </c>
      <c r="C58" s="135">
        <v>0</v>
      </c>
      <c r="D58" s="135">
        <v>0</v>
      </c>
      <c r="E58" s="135">
        <v>0</v>
      </c>
      <c r="F58" s="135">
        <v>0</v>
      </c>
      <c r="G58" s="135">
        <v>0</v>
      </c>
      <c r="H58" s="135">
        <v>0</v>
      </c>
      <c r="I58" s="135">
        <v>0</v>
      </c>
      <c r="J58" s="135">
        <v>0</v>
      </c>
      <c r="K58" s="135">
        <v>0</v>
      </c>
      <c r="L58" s="135">
        <v>0</v>
      </c>
      <c r="M58" s="135">
        <v>0</v>
      </c>
      <c r="N58" s="135">
        <v>0</v>
      </c>
      <c r="O58" s="135">
        <v>0</v>
      </c>
      <c r="P58" s="135">
        <v>0</v>
      </c>
      <c r="Q58" s="135">
        <v>0</v>
      </c>
      <c r="R58" s="135">
        <v>0</v>
      </c>
      <c r="S58" s="135">
        <v>0</v>
      </c>
      <c r="T58" s="135">
        <v>0</v>
      </c>
      <c r="U58" s="135">
        <v>0</v>
      </c>
      <c r="V58" s="135">
        <v>0</v>
      </c>
      <c r="W58" s="135">
        <v>0</v>
      </c>
      <c r="X58" s="135">
        <v>0</v>
      </c>
      <c r="Y58" s="135">
        <v>0</v>
      </c>
      <c r="Z58" s="135">
        <v>0</v>
      </c>
      <c r="AA58" s="135">
        <v>0</v>
      </c>
      <c r="AB58" s="135">
        <v>0</v>
      </c>
      <c r="AC58" s="135">
        <v>0</v>
      </c>
      <c r="AD58" s="135">
        <v>0</v>
      </c>
      <c r="AE58" s="135">
        <v>0</v>
      </c>
      <c r="AF58" s="135">
        <v>0</v>
      </c>
      <c r="AG58" s="135">
        <v>0</v>
      </c>
      <c r="AH58" s="135">
        <v>0</v>
      </c>
      <c r="AI58" s="135">
        <v>0</v>
      </c>
      <c r="AJ58" s="135">
        <v>0</v>
      </c>
      <c r="AK58" s="135">
        <v>0</v>
      </c>
      <c r="AL58" s="135">
        <v>0</v>
      </c>
      <c r="AM58" s="135">
        <v>0</v>
      </c>
      <c r="AN58" s="135">
        <v>189</v>
      </c>
      <c r="AO58" s="135">
        <v>2</v>
      </c>
      <c r="AP58" s="135">
        <v>0</v>
      </c>
      <c r="AQ58" s="135">
        <v>0</v>
      </c>
      <c r="AR58" s="135">
        <v>0</v>
      </c>
      <c r="AS58" s="135">
        <v>0</v>
      </c>
      <c r="AT58" s="137">
        <f>SUM(Tabell9[[#This Row],[02071130]:[16023985]])</f>
        <v>191</v>
      </c>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row>
    <row r="59" spans="1:71" ht="14.5" x14ac:dyDescent="0.35">
      <c r="A59" s="127" t="s">
        <v>429</v>
      </c>
      <c r="B59" s="135">
        <v>0</v>
      </c>
      <c r="C59" s="135">
        <v>0</v>
      </c>
      <c r="D59" s="135">
        <v>0</v>
      </c>
      <c r="E59" s="135">
        <v>0</v>
      </c>
      <c r="F59" s="135">
        <v>0</v>
      </c>
      <c r="G59" s="135">
        <v>0</v>
      </c>
      <c r="H59" s="135">
        <v>0</v>
      </c>
      <c r="I59" s="135">
        <v>0</v>
      </c>
      <c r="J59" s="135">
        <v>0</v>
      </c>
      <c r="K59" s="135">
        <v>0</v>
      </c>
      <c r="L59" s="135">
        <v>0</v>
      </c>
      <c r="M59" s="135">
        <v>0</v>
      </c>
      <c r="N59" s="135">
        <v>0</v>
      </c>
      <c r="O59" s="135">
        <v>0</v>
      </c>
      <c r="P59" s="135">
        <v>0</v>
      </c>
      <c r="Q59" s="135">
        <v>0</v>
      </c>
      <c r="R59" s="135">
        <v>0</v>
      </c>
      <c r="S59" s="135">
        <v>0</v>
      </c>
      <c r="T59" s="135">
        <v>0</v>
      </c>
      <c r="U59" s="135">
        <v>0</v>
      </c>
      <c r="V59" s="135">
        <v>0</v>
      </c>
      <c r="W59" s="135">
        <v>0</v>
      </c>
      <c r="X59" s="135">
        <v>0</v>
      </c>
      <c r="Y59" s="135">
        <v>0</v>
      </c>
      <c r="Z59" s="135">
        <v>0</v>
      </c>
      <c r="AA59" s="135">
        <v>0</v>
      </c>
      <c r="AB59" s="135">
        <v>0</v>
      </c>
      <c r="AC59" s="135">
        <v>0</v>
      </c>
      <c r="AD59" s="135">
        <v>0</v>
      </c>
      <c r="AE59" s="135">
        <v>0</v>
      </c>
      <c r="AF59" s="135">
        <v>0</v>
      </c>
      <c r="AG59" s="135">
        <v>0</v>
      </c>
      <c r="AH59" s="135">
        <v>0</v>
      </c>
      <c r="AI59" s="135">
        <v>0</v>
      </c>
      <c r="AJ59" s="135">
        <v>0</v>
      </c>
      <c r="AK59" s="135">
        <v>0</v>
      </c>
      <c r="AL59" s="135">
        <v>0</v>
      </c>
      <c r="AM59" s="135">
        <v>0</v>
      </c>
      <c r="AN59" s="135">
        <v>140</v>
      </c>
      <c r="AO59" s="135">
        <v>3</v>
      </c>
      <c r="AP59" s="135">
        <v>7</v>
      </c>
      <c r="AQ59" s="135">
        <v>0</v>
      </c>
      <c r="AR59" s="135">
        <v>0</v>
      </c>
      <c r="AS59" s="135">
        <v>0</v>
      </c>
      <c r="AT59" s="137">
        <f>SUM(Tabell9[[#This Row],[02071130]:[16023985]])</f>
        <v>150</v>
      </c>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row>
    <row r="60" spans="1:71" ht="14.5" x14ac:dyDescent="0.35">
      <c r="A60" s="127" t="s">
        <v>126</v>
      </c>
      <c r="B60" s="135">
        <v>0</v>
      </c>
      <c r="C60" s="135">
        <v>0</v>
      </c>
      <c r="D60" s="135">
        <v>0</v>
      </c>
      <c r="E60" s="135">
        <v>0</v>
      </c>
      <c r="F60" s="135">
        <v>0</v>
      </c>
      <c r="G60" s="135">
        <v>0</v>
      </c>
      <c r="H60" s="135">
        <v>0</v>
      </c>
      <c r="I60" s="135">
        <v>0</v>
      </c>
      <c r="J60" s="135">
        <v>0</v>
      </c>
      <c r="K60" s="135">
        <v>0</v>
      </c>
      <c r="L60" s="135">
        <v>0</v>
      </c>
      <c r="M60" s="135">
        <v>22</v>
      </c>
      <c r="N60" s="135">
        <v>0</v>
      </c>
      <c r="O60" s="135">
        <v>0</v>
      </c>
      <c r="P60" s="135">
        <v>37</v>
      </c>
      <c r="Q60" s="135">
        <v>0</v>
      </c>
      <c r="R60" s="135">
        <v>0</v>
      </c>
      <c r="S60" s="135">
        <v>0</v>
      </c>
      <c r="T60" s="135">
        <v>0</v>
      </c>
      <c r="U60" s="135">
        <v>0</v>
      </c>
      <c r="V60" s="135">
        <v>0</v>
      </c>
      <c r="W60" s="135">
        <v>0</v>
      </c>
      <c r="X60" s="135">
        <v>0</v>
      </c>
      <c r="Y60" s="135">
        <v>0</v>
      </c>
      <c r="Z60" s="135">
        <v>0</v>
      </c>
      <c r="AA60" s="135">
        <v>0</v>
      </c>
      <c r="AB60" s="135">
        <v>0</v>
      </c>
      <c r="AC60" s="135">
        <v>0</v>
      </c>
      <c r="AD60" s="135">
        <v>0</v>
      </c>
      <c r="AE60" s="135">
        <v>0</v>
      </c>
      <c r="AF60" s="135">
        <v>0</v>
      </c>
      <c r="AG60" s="135">
        <v>0</v>
      </c>
      <c r="AH60" s="135">
        <v>0</v>
      </c>
      <c r="AI60" s="135">
        <v>0</v>
      </c>
      <c r="AJ60" s="135">
        <v>0</v>
      </c>
      <c r="AK60" s="135">
        <v>0</v>
      </c>
      <c r="AL60" s="135">
        <v>0</v>
      </c>
      <c r="AM60" s="135">
        <v>0</v>
      </c>
      <c r="AN60" s="135">
        <v>61</v>
      </c>
      <c r="AO60" s="135">
        <v>9</v>
      </c>
      <c r="AP60" s="135">
        <v>0</v>
      </c>
      <c r="AQ60" s="135">
        <v>0</v>
      </c>
      <c r="AR60" s="135">
        <v>0</v>
      </c>
      <c r="AS60" s="135">
        <v>0</v>
      </c>
      <c r="AT60" s="137">
        <f>SUM(Tabell9[[#This Row],[02071130]:[16023985]])</f>
        <v>129</v>
      </c>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row>
    <row r="61" spans="1:71" ht="14.5" x14ac:dyDescent="0.35">
      <c r="A61" s="127" t="s">
        <v>133</v>
      </c>
      <c r="B61" s="135">
        <v>0</v>
      </c>
      <c r="C61" s="135">
        <v>0</v>
      </c>
      <c r="D61" s="135">
        <v>0</v>
      </c>
      <c r="E61" s="135">
        <v>0</v>
      </c>
      <c r="F61" s="135">
        <v>0</v>
      </c>
      <c r="G61" s="135">
        <v>0</v>
      </c>
      <c r="H61" s="135">
        <v>0</v>
      </c>
      <c r="I61" s="135">
        <v>0</v>
      </c>
      <c r="J61" s="135">
        <v>0</v>
      </c>
      <c r="K61" s="135">
        <v>0</v>
      </c>
      <c r="L61" s="135">
        <v>0</v>
      </c>
      <c r="M61" s="135">
        <v>0</v>
      </c>
      <c r="N61" s="135">
        <v>0</v>
      </c>
      <c r="O61" s="135">
        <v>0</v>
      </c>
      <c r="P61" s="135">
        <v>0</v>
      </c>
      <c r="Q61" s="135">
        <v>0</v>
      </c>
      <c r="R61" s="135">
        <v>0</v>
      </c>
      <c r="S61" s="135">
        <v>0</v>
      </c>
      <c r="T61" s="135">
        <v>0</v>
      </c>
      <c r="U61" s="135">
        <v>0</v>
      </c>
      <c r="V61" s="135">
        <v>0</v>
      </c>
      <c r="W61" s="135">
        <v>0</v>
      </c>
      <c r="X61" s="135">
        <v>0</v>
      </c>
      <c r="Y61" s="135">
        <v>0</v>
      </c>
      <c r="Z61" s="135">
        <v>0</v>
      </c>
      <c r="AA61" s="135">
        <v>0</v>
      </c>
      <c r="AB61" s="135">
        <v>0</v>
      </c>
      <c r="AC61" s="135">
        <v>0</v>
      </c>
      <c r="AD61" s="135">
        <v>0</v>
      </c>
      <c r="AE61" s="135">
        <v>0</v>
      </c>
      <c r="AF61" s="135">
        <v>0</v>
      </c>
      <c r="AG61" s="135">
        <v>0</v>
      </c>
      <c r="AH61" s="135">
        <v>0</v>
      </c>
      <c r="AI61" s="135">
        <v>0</v>
      </c>
      <c r="AJ61" s="135">
        <v>0</v>
      </c>
      <c r="AK61" s="135">
        <v>0</v>
      </c>
      <c r="AL61" s="135">
        <v>0</v>
      </c>
      <c r="AM61" s="135">
        <v>0</v>
      </c>
      <c r="AN61" s="135">
        <v>126</v>
      </c>
      <c r="AO61" s="135">
        <v>2</v>
      </c>
      <c r="AP61" s="135">
        <v>0</v>
      </c>
      <c r="AQ61" s="135">
        <v>0</v>
      </c>
      <c r="AR61" s="135">
        <v>0</v>
      </c>
      <c r="AS61" s="135">
        <v>0</v>
      </c>
      <c r="AT61" s="137">
        <f>SUM(Tabell9[[#This Row],[02071130]:[16023985]])</f>
        <v>128</v>
      </c>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row>
    <row r="62" spans="1:71" ht="14.5" x14ac:dyDescent="0.35">
      <c r="A62" s="127" t="s">
        <v>149</v>
      </c>
      <c r="B62" s="135">
        <v>0</v>
      </c>
      <c r="C62" s="135">
        <v>0</v>
      </c>
      <c r="D62" s="135">
        <v>0</v>
      </c>
      <c r="E62" s="135">
        <v>0</v>
      </c>
      <c r="F62" s="135">
        <v>0</v>
      </c>
      <c r="G62" s="135">
        <v>0</v>
      </c>
      <c r="H62" s="135">
        <v>0</v>
      </c>
      <c r="I62" s="135">
        <v>0</v>
      </c>
      <c r="J62" s="135">
        <v>0</v>
      </c>
      <c r="K62" s="135">
        <v>0</v>
      </c>
      <c r="L62" s="135">
        <v>0</v>
      </c>
      <c r="M62" s="135">
        <v>0</v>
      </c>
      <c r="N62" s="135">
        <v>0</v>
      </c>
      <c r="O62" s="135">
        <v>94</v>
      </c>
      <c r="P62" s="135">
        <v>0</v>
      </c>
      <c r="Q62" s="135">
        <v>0</v>
      </c>
      <c r="R62" s="135">
        <v>24</v>
      </c>
      <c r="S62" s="135">
        <v>0</v>
      </c>
      <c r="T62" s="135">
        <v>0</v>
      </c>
      <c r="U62" s="135">
        <v>0</v>
      </c>
      <c r="V62" s="135">
        <v>0</v>
      </c>
      <c r="W62" s="135">
        <v>0</v>
      </c>
      <c r="X62" s="135">
        <v>0</v>
      </c>
      <c r="Y62" s="135">
        <v>0</v>
      </c>
      <c r="Z62" s="135">
        <v>0</v>
      </c>
      <c r="AA62" s="135">
        <v>0</v>
      </c>
      <c r="AB62" s="135">
        <v>0</v>
      </c>
      <c r="AC62" s="135">
        <v>0</v>
      </c>
      <c r="AD62" s="135">
        <v>0</v>
      </c>
      <c r="AE62" s="135">
        <v>0</v>
      </c>
      <c r="AF62" s="135">
        <v>0</v>
      </c>
      <c r="AG62" s="135">
        <v>0</v>
      </c>
      <c r="AH62" s="135">
        <v>0</v>
      </c>
      <c r="AI62" s="135">
        <v>0</v>
      </c>
      <c r="AJ62" s="135">
        <v>0</v>
      </c>
      <c r="AK62" s="135">
        <v>0</v>
      </c>
      <c r="AL62" s="135">
        <v>0</v>
      </c>
      <c r="AM62" s="135">
        <v>0</v>
      </c>
      <c r="AN62" s="135">
        <v>0</v>
      </c>
      <c r="AO62" s="135">
        <v>0</v>
      </c>
      <c r="AP62" s="135">
        <v>0</v>
      </c>
      <c r="AQ62" s="135">
        <v>0</v>
      </c>
      <c r="AR62" s="135">
        <v>0</v>
      </c>
      <c r="AS62" s="135">
        <v>0</v>
      </c>
      <c r="AT62" s="137">
        <f>SUM(Tabell9[[#This Row],[02071130]:[16023985]])</f>
        <v>118</v>
      </c>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row>
    <row r="63" spans="1:71" ht="14.5" x14ac:dyDescent="0.35">
      <c r="A63" s="127" t="s">
        <v>150</v>
      </c>
      <c r="B63" s="135">
        <v>0</v>
      </c>
      <c r="C63" s="135">
        <v>0</v>
      </c>
      <c r="D63" s="135">
        <v>0</v>
      </c>
      <c r="E63" s="135">
        <v>0</v>
      </c>
      <c r="F63" s="135">
        <v>0</v>
      </c>
      <c r="G63" s="135">
        <v>0</v>
      </c>
      <c r="H63" s="135">
        <v>0</v>
      </c>
      <c r="I63" s="135">
        <v>0</v>
      </c>
      <c r="J63" s="135">
        <v>0</v>
      </c>
      <c r="K63" s="135">
        <v>0</v>
      </c>
      <c r="L63" s="135">
        <v>0</v>
      </c>
      <c r="M63" s="135">
        <v>0</v>
      </c>
      <c r="N63" s="135">
        <v>0</v>
      </c>
      <c r="O63" s="135">
        <v>94</v>
      </c>
      <c r="P63" s="135">
        <v>0</v>
      </c>
      <c r="Q63" s="135">
        <v>0</v>
      </c>
      <c r="R63" s="135">
        <v>0</v>
      </c>
      <c r="S63" s="135">
        <v>0</v>
      </c>
      <c r="T63" s="135">
        <v>0</v>
      </c>
      <c r="U63" s="135">
        <v>0</v>
      </c>
      <c r="V63" s="135">
        <v>0</v>
      </c>
      <c r="W63" s="135">
        <v>0</v>
      </c>
      <c r="X63" s="135">
        <v>0</v>
      </c>
      <c r="Y63" s="135">
        <v>0</v>
      </c>
      <c r="Z63" s="135">
        <v>0</v>
      </c>
      <c r="AA63" s="135">
        <v>0</v>
      </c>
      <c r="AB63" s="135">
        <v>0</v>
      </c>
      <c r="AC63" s="135">
        <v>0</v>
      </c>
      <c r="AD63" s="135">
        <v>0</v>
      </c>
      <c r="AE63" s="135">
        <v>0</v>
      </c>
      <c r="AF63" s="135">
        <v>0</v>
      </c>
      <c r="AG63" s="135">
        <v>0</v>
      </c>
      <c r="AH63" s="135">
        <v>0</v>
      </c>
      <c r="AI63" s="135">
        <v>0</v>
      </c>
      <c r="AJ63" s="135">
        <v>0</v>
      </c>
      <c r="AK63" s="135">
        <v>0</v>
      </c>
      <c r="AL63" s="135">
        <v>0</v>
      </c>
      <c r="AM63" s="135">
        <v>0</v>
      </c>
      <c r="AN63" s="135">
        <v>0</v>
      </c>
      <c r="AO63" s="135">
        <v>0</v>
      </c>
      <c r="AP63" s="135">
        <v>0</v>
      </c>
      <c r="AQ63" s="135">
        <v>0</v>
      </c>
      <c r="AR63" s="135">
        <v>0</v>
      </c>
      <c r="AS63" s="135">
        <v>0</v>
      </c>
      <c r="AT63" s="137">
        <f>SUM(Tabell9[[#This Row],[02071130]:[16023985]])</f>
        <v>94</v>
      </c>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row>
    <row r="64" spans="1:71" ht="14.5" x14ac:dyDescent="0.35">
      <c r="A64" s="127" t="s">
        <v>150</v>
      </c>
      <c r="B64" s="135">
        <v>0</v>
      </c>
      <c r="C64" s="135">
        <v>0</v>
      </c>
      <c r="D64" s="135">
        <v>78</v>
      </c>
      <c r="E64" s="135">
        <v>0</v>
      </c>
      <c r="F64" s="135">
        <v>0</v>
      </c>
      <c r="G64" s="135">
        <v>0</v>
      </c>
      <c r="H64" s="135">
        <v>0</v>
      </c>
      <c r="I64" s="135">
        <v>0</v>
      </c>
      <c r="J64" s="135">
        <v>0</v>
      </c>
      <c r="K64" s="135">
        <v>0</v>
      </c>
      <c r="L64" s="135">
        <v>0</v>
      </c>
      <c r="M64" s="135">
        <v>0</v>
      </c>
      <c r="N64" s="135">
        <v>0</v>
      </c>
      <c r="O64" s="135">
        <v>0</v>
      </c>
      <c r="P64" s="135">
        <v>0</v>
      </c>
      <c r="Q64" s="135">
        <v>0</v>
      </c>
      <c r="R64" s="135">
        <v>0</v>
      </c>
      <c r="S64" s="135">
        <v>0</v>
      </c>
      <c r="T64" s="135">
        <v>0</v>
      </c>
      <c r="U64" s="135">
        <v>0</v>
      </c>
      <c r="V64" s="135">
        <v>0</v>
      </c>
      <c r="W64" s="135">
        <v>0</v>
      </c>
      <c r="X64" s="135">
        <v>0</v>
      </c>
      <c r="Y64" s="135">
        <v>0</v>
      </c>
      <c r="Z64" s="135">
        <v>0</v>
      </c>
      <c r="AA64" s="135">
        <v>0</v>
      </c>
      <c r="AB64" s="135">
        <v>0</v>
      </c>
      <c r="AC64" s="135">
        <v>0</v>
      </c>
      <c r="AD64" s="135">
        <v>0</v>
      </c>
      <c r="AE64" s="135">
        <v>0</v>
      </c>
      <c r="AF64" s="135">
        <v>0</v>
      </c>
      <c r="AG64" s="135">
        <v>0</v>
      </c>
      <c r="AH64" s="135">
        <v>0</v>
      </c>
      <c r="AI64" s="135">
        <v>0</v>
      </c>
      <c r="AJ64" s="135">
        <v>0</v>
      </c>
      <c r="AK64" s="135">
        <v>0</v>
      </c>
      <c r="AL64" s="135">
        <v>0</v>
      </c>
      <c r="AM64" s="135">
        <v>0</v>
      </c>
      <c r="AN64" s="135">
        <v>0</v>
      </c>
      <c r="AO64" s="135">
        <v>0</v>
      </c>
      <c r="AP64" s="135">
        <v>0</v>
      </c>
      <c r="AQ64" s="135">
        <v>0</v>
      </c>
      <c r="AR64" s="135">
        <v>0</v>
      </c>
      <c r="AS64" s="135">
        <v>0</v>
      </c>
      <c r="AT64" s="137">
        <f>SUM(Tabell9[[#This Row],[02071130]:[16023985]])</f>
        <v>78</v>
      </c>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row>
    <row r="65" spans="1:76" ht="14.5" x14ac:dyDescent="0.35">
      <c r="A65" s="127" t="s">
        <v>430</v>
      </c>
      <c r="B65" s="135">
        <v>0</v>
      </c>
      <c r="C65" s="135">
        <v>0</v>
      </c>
      <c r="D65" s="135">
        <v>0</v>
      </c>
      <c r="E65" s="135">
        <v>0</v>
      </c>
      <c r="F65" s="135">
        <v>0</v>
      </c>
      <c r="G65" s="135">
        <v>0</v>
      </c>
      <c r="H65" s="135">
        <v>0</v>
      </c>
      <c r="I65" s="135">
        <v>0</v>
      </c>
      <c r="J65" s="135">
        <v>0</v>
      </c>
      <c r="K65" s="135">
        <v>0</v>
      </c>
      <c r="L65" s="135">
        <v>0</v>
      </c>
      <c r="M65" s="135">
        <v>26</v>
      </c>
      <c r="N65" s="135">
        <v>0</v>
      </c>
      <c r="O65" s="135">
        <v>50</v>
      </c>
      <c r="P65" s="135">
        <v>0</v>
      </c>
      <c r="Q65" s="135">
        <v>0</v>
      </c>
      <c r="R65" s="135">
        <v>0</v>
      </c>
      <c r="S65" s="135">
        <v>0</v>
      </c>
      <c r="T65" s="135">
        <v>0</v>
      </c>
      <c r="U65" s="135">
        <v>0</v>
      </c>
      <c r="V65" s="135">
        <v>0</v>
      </c>
      <c r="W65" s="135">
        <v>0</v>
      </c>
      <c r="X65" s="135">
        <v>0</v>
      </c>
      <c r="Y65" s="135">
        <v>0</v>
      </c>
      <c r="Z65" s="135">
        <v>0</v>
      </c>
      <c r="AA65" s="135">
        <v>0</v>
      </c>
      <c r="AB65" s="135">
        <v>0</v>
      </c>
      <c r="AC65" s="135">
        <v>0</v>
      </c>
      <c r="AD65" s="135">
        <v>0</v>
      </c>
      <c r="AE65" s="135">
        <v>0</v>
      </c>
      <c r="AF65" s="135">
        <v>0</v>
      </c>
      <c r="AG65" s="135">
        <v>0</v>
      </c>
      <c r="AH65" s="135">
        <v>0</v>
      </c>
      <c r="AI65" s="135">
        <v>0</v>
      </c>
      <c r="AJ65" s="135">
        <v>0</v>
      </c>
      <c r="AK65" s="135">
        <v>0</v>
      </c>
      <c r="AL65" s="135">
        <v>0</v>
      </c>
      <c r="AM65" s="135">
        <v>0</v>
      </c>
      <c r="AN65" s="135">
        <v>0</v>
      </c>
      <c r="AO65" s="135">
        <v>0</v>
      </c>
      <c r="AP65" s="135">
        <v>0</v>
      </c>
      <c r="AQ65" s="135">
        <v>0</v>
      </c>
      <c r="AR65" s="135">
        <v>0</v>
      </c>
      <c r="AS65" s="135">
        <v>0</v>
      </c>
      <c r="AT65" s="137">
        <f>SUM(Tabell9[[#This Row],[02071130]:[16023985]])</f>
        <v>76</v>
      </c>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row>
    <row r="66" spans="1:76" ht="14.5" x14ac:dyDescent="0.35">
      <c r="A66" s="127" t="s">
        <v>155</v>
      </c>
      <c r="B66" s="135">
        <v>0</v>
      </c>
      <c r="C66" s="135">
        <v>0</v>
      </c>
      <c r="D66" s="135">
        <v>2</v>
      </c>
      <c r="E66" s="135">
        <v>0</v>
      </c>
      <c r="F66" s="135">
        <v>0</v>
      </c>
      <c r="G66" s="135">
        <v>0</v>
      </c>
      <c r="H66" s="135">
        <v>0</v>
      </c>
      <c r="I66" s="135">
        <v>0</v>
      </c>
      <c r="J66" s="135">
        <v>0</v>
      </c>
      <c r="K66" s="135">
        <v>0</v>
      </c>
      <c r="L66" s="135">
        <v>0</v>
      </c>
      <c r="M66" s="135">
        <v>22</v>
      </c>
      <c r="N66" s="135">
        <v>0</v>
      </c>
      <c r="O66" s="135">
        <v>0</v>
      </c>
      <c r="P66" s="135">
        <v>0</v>
      </c>
      <c r="Q66" s="135">
        <v>1</v>
      </c>
      <c r="R66" s="135">
        <v>0</v>
      </c>
      <c r="S66" s="135">
        <v>0</v>
      </c>
      <c r="T66" s="135">
        <v>0</v>
      </c>
      <c r="U66" s="135">
        <v>0</v>
      </c>
      <c r="V66" s="135">
        <v>0</v>
      </c>
      <c r="W66" s="135">
        <v>0</v>
      </c>
      <c r="X66" s="135">
        <v>0</v>
      </c>
      <c r="Y66" s="135">
        <v>0</v>
      </c>
      <c r="Z66" s="135">
        <v>0</v>
      </c>
      <c r="AA66" s="135">
        <v>0</v>
      </c>
      <c r="AB66" s="135">
        <v>0</v>
      </c>
      <c r="AC66" s="135">
        <v>0</v>
      </c>
      <c r="AD66" s="135">
        <v>0</v>
      </c>
      <c r="AE66" s="135">
        <v>0</v>
      </c>
      <c r="AF66" s="135">
        <v>0</v>
      </c>
      <c r="AG66" s="135">
        <v>0</v>
      </c>
      <c r="AH66" s="135">
        <v>0</v>
      </c>
      <c r="AI66" s="135">
        <v>0</v>
      </c>
      <c r="AJ66" s="135">
        <v>0</v>
      </c>
      <c r="AK66" s="135">
        <v>0</v>
      </c>
      <c r="AL66" s="135">
        <v>0</v>
      </c>
      <c r="AM66" s="135">
        <v>0</v>
      </c>
      <c r="AN66" s="135">
        <v>1</v>
      </c>
      <c r="AO66" s="135">
        <v>0</v>
      </c>
      <c r="AP66" s="135">
        <v>4</v>
      </c>
      <c r="AQ66" s="135">
        <v>0</v>
      </c>
      <c r="AR66" s="135">
        <v>0</v>
      </c>
      <c r="AS66" s="135">
        <v>0</v>
      </c>
      <c r="AT66" s="137">
        <f>SUM(Tabell9[[#This Row],[02071130]:[16023985]])</f>
        <v>30</v>
      </c>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row>
    <row r="67" spans="1:76" ht="14.5" x14ac:dyDescent="0.35">
      <c r="A67" s="127" t="s">
        <v>431</v>
      </c>
      <c r="B67" s="135">
        <v>0</v>
      </c>
      <c r="C67" s="135">
        <v>0</v>
      </c>
      <c r="D67" s="135">
        <v>0</v>
      </c>
      <c r="E67" s="135">
        <v>0</v>
      </c>
      <c r="F67" s="135">
        <v>0</v>
      </c>
      <c r="G67" s="135">
        <v>0</v>
      </c>
      <c r="H67" s="135">
        <v>0</v>
      </c>
      <c r="I67" s="135">
        <v>0</v>
      </c>
      <c r="J67" s="135">
        <v>0</v>
      </c>
      <c r="K67" s="135">
        <v>0</v>
      </c>
      <c r="L67" s="135">
        <v>0</v>
      </c>
      <c r="M67" s="135">
        <v>0</v>
      </c>
      <c r="N67" s="135">
        <v>0</v>
      </c>
      <c r="O67" s="135">
        <v>0</v>
      </c>
      <c r="P67" s="135">
        <v>0</v>
      </c>
      <c r="Q67" s="135">
        <v>0</v>
      </c>
      <c r="R67" s="135">
        <v>0</v>
      </c>
      <c r="S67" s="135">
        <v>0</v>
      </c>
      <c r="T67" s="135">
        <v>28</v>
      </c>
      <c r="U67" s="135">
        <v>0</v>
      </c>
      <c r="V67" s="135">
        <v>0</v>
      </c>
      <c r="W67" s="135">
        <v>0</v>
      </c>
      <c r="X67" s="135">
        <v>0</v>
      </c>
      <c r="Y67" s="135">
        <v>0</v>
      </c>
      <c r="Z67" s="135">
        <v>0</v>
      </c>
      <c r="AA67" s="135">
        <v>0</v>
      </c>
      <c r="AB67" s="135">
        <v>0</v>
      </c>
      <c r="AC67" s="135">
        <v>0</v>
      </c>
      <c r="AD67" s="135">
        <v>0</v>
      </c>
      <c r="AE67" s="135">
        <v>0</v>
      </c>
      <c r="AF67" s="135">
        <v>0</v>
      </c>
      <c r="AG67" s="135">
        <v>0</v>
      </c>
      <c r="AH67" s="135">
        <v>0</v>
      </c>
      <c r="AI67" s="135">
        <v>0</v>
      </c>
      <c r="AJ67" s="135">
        <v>0</v>
      </c>
      <c r="AK67" s="135">
        <v>0</v>
      </c>
      <c r="AL67" s="135">
        <v>0</v>
      </c>
      <c r="AM67" s="135">
        <v>0</v>
      </c>
      <c r="AN67" s="135">
        <v>0</v>
      </c>
      <c r="AO67" s="135">
        <v>0</v>
      </c>
      <c r="AP67" s="135">
        <v>0</v>
      </c>
      <c r="AQ67" s="135">
        <v>0</v>
      </c>
      <c r="AR67" s="135">
        <v>0</v>
      </c>
      <c r="AS67" s="135">
        <v>0</v>
      </c>
      <c r="AT67" s="137">
        <f>SUM(Tabell9[[#This Row],[02071130]:[16023985]])</f>
        <v>28</v>
      </c>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row>
    <row r="68" spans="1:76" ht="14.5" x14ac:dyDescent="0.35">
      <c r="A68" s="127" t="s">
        <v>432</v>
      </c>
      <c r="B68" s="135">
        <v>0</v>
      </c>
      <c r="C68" s="135">
        <v>0</v>
      </c>
      <c r="D68" s="135">
        <v>27</v>
      </c>
      <c r="E68" s="135">
        <v>0</v>
      </c>
      <c r="F68" s="135">
        <v>0</v>
      </c>
      <c r="G68" s="135">
        <v>0</v>
      </c>
      <c r="H68" s="135">
        <v>0</v>
      </c>
      <c r="I68" s="135">
        <v>0</v>
      </c>
      <c r="J68" s="135">
        <v>0</v>
      </c>
      <c r="K68" s="135">
        <v>0</v>
      </c>
      <c r="L68" s="135">
        <v>0</v>
      </c>
      <c r="M68" s="135">
        <v>0</v>
      </c>
      <c r="N68" s="135">
        <v>0</v>
      </c>
      <c r="O68" s="135">
        <v>0</v>
      </c>
      <c r="P68" s="135">
        <v>0</v>
      </c>
      <c r="Q68" s="135">
        <v>0</v>
      </c>
      <c r="R68" s="135">
        <v>0</v>
      </c>
      <c r="S68" s="135">
        <v>0</v>
      </c>
      <c r="T68" s="135">
        <v>0</v>
      </c>
      <c r="U68" s="135">
        <v>0</v>
      </c>
      <c r="V68" s="135">
        <v>0</v>
      </c>
      <c r="W68" s="135">
        <v>0</v>
      </c>
      <c r="X68" s="135">
        <v>0</v>
      </c>
      <c r="Y68" s="135">
        <v>0</v>
      </c>
      <c r="Z68" s="135">
        <v>0</v>
      </c>
      <c r="AA68" s="135">
        <v>0</v>
      </c>
      <c r="AB68" s="135">
        <v>0</v>
      </c>
      <c r="AC68" s="135">
        <v>0</v>
      </c>
      <c r="AD68" s="135">
        <v>0</v>
      </c>
      <c r="AE68" s="135">
        <v>0</v>
      </c>
      <c r="AF68" s="135">
        <v>0</v>
      </c>
      <c r="AG68" s="135">
        <v>0</v>
      </c>
      <c r="AH68" s="135">
        <v>0</v>
      </c>
      <c r="AI68" s="135">
        <v>0</v>
      </c>
      <c r="AJ68" s="135">
        <v>0</v>
      </c>
      <c r="AK68" s="135">
        <v>0</v>
      </c>
      <c r="AL68" s="135">
        <v>0</v>
      </c>
      <c r="AM68" s="135">
        <v>0</v>
      </c>
      <c r="AN68" s="135">
        <v>0</v>
      </c>
      <c r="AO68" s="135">
        <v>0</v>
      </c>
      <c r="AP68" s="135">
        <v>0</v>
      </c>
      <c r="AQ68" s="135">
        <v>0</v>
      </c>
      <c r="AR68" s="135">
        <v>0</v>
      </c>
      <c r="AS68" s="135">
        <v>0</v>
      </c>
      <c r="AT68" s="137">
        <f>SUM(Tabell9[[#This Row],[02071130]:[16023985]])</f>
        <v>27</v>
      </c>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row>
    <row r="69" spans="1:76" ht="14.5" x14ac:dyDescent="0.35">
      <c r="A69" s="127" t="s">
        <v>433</v>
      </c>
      <c r="B69" s="135">
        <v>0</v>
      </c>
      <c r="C69" s="135">
        <v>0</v>
      </c>
      <c r="D69" s="135">
        <v>26</v>
      </c>
      <c r="E69" s="135">
        <v>0</v>
      </c>
      <c r="F69" s="135">
        <v>0</v>
      </c>
      <c r="G69" s="135">
        <v>0</v>
      </c>
      <c r="H69" s="135">
        <v>0</v>
      </c>
      <c r="I69" s="135">
        <v>0</v>
      </c>
      <c r="J69" s="135">
        <v>0</v>
      </c>
      <c r="K69" s="135">
        <v>0</v>
      </c>
      <c r="L69" s="135">
        <v>0</v>
      </c>
      <c r="M69" s="135">
        <v>0</v>
      </c>
      <c r="N69" s="135">
        <v>0</v>
      </c>
      <c r="O69" s="135">
        <v>0</v>
      </c>
      <c r="P69" s="135">
        <v>0</v>
      </c>
      <c r="Q69" s="135">
        <v>0</v>
      </c>
      <c r="R69" s="135">
        <v>0</v>
      </c>
      <c r="S69" s="135">
        <v>0</v>
      </c>
      <c r="T69" s="135">
        <v>0</v>
      </c>
      <c r="U69" s="135">
        <v>0</v>
      </c>
      <c r="V69" s="135">
        <v>0</v>
      </c>
      <c r="W69" s="135">
        <v>0</v>
      </c>
      <c r="X69" s="135">
        <v>0</v>
      </c>
      <c r="Y69" s="135">
        <v>0</v>
      </c>
      <c r="Z69" s="135">
        <v>0</v>
      </c>
      <c r="AA69" s="135">
        <v>0</v>
      </c>
      <c r="AB69" s="135">
        <v>0</v>
      </c>
      <c r="AC69" s="135">
        <v>0</v>
      </c>
      <c r="AD69" s="135">
        <v>0</v>
      </c>
      <c r="AE69" s="135">
        <v>0</v>
      </c>
      <c r="AF69" s="135">
        <v>0</v>
      </c>
      <c r="AG69" s="135">
        <v>0</v>
      </c>
      <c r="AH69" s="135">
        <v>0</v>
      </c>
      <c r="AI69" s="135">
        <v>0</v>
      </c>
      <c r="AJ69" s="135">
        <v>0</v>
      </c>
      <c r="AK69" s="135">
        <v>0</v>
      </c>
      <c r="AL69" s="135">
        <v>0</v>
      </c>
      <c r="AM69" s="135">
        <v>0</v>
      </c>
      <c r="AN69" s="135">
        <v>0</v>
      </c>
      <c r="AO69" s="135">
        <v>0</v>
      </c>
      <c r="AP69" s="135">
        <v>0</v>
      </c>
      <c r="AQ69" s="135">
        <v>0</v>
      </c>
      <c r="AR69" s="135">
        <v>0</v>
      </c>
      <c r="AS69" s="135">
        <v>0</v>
      </c>
      <c r="AT69" s="137">
        <f>SUM(Tabell9[[#This Row],[02071130]:[16023985]])</f>
        <v>26</v>
      </c>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row>
    <row r="70" spans="1:76" ht="14.5" x14ac:dyDescent="0.35">
      <c r="A70" s="127" t="s">
        <v>434</v>
      </c>
      <c r="B70" s="135">
        <v>0</v>
      </c>
      <c r="C70" s="135">
        <v>0</v>
      </c>
      <c r="D70" s="135">
        <v>0</v>
      </c>
      <c r="E70" s="135">
        <v>0</v>
      </c>
      <c r="F70" s="135">
        <v>0</v>
      </c>
      <c r="G70" s="135">
        <v>0</v>
      </c>
      <c r="H70" s="135">
        <v>0</v>
      </c>
      <c r="I70" s="135">
        <v>0</v>
      </c>
      <c r="J70" s="135">
        <v>0</v>
      </c>
      <c r="K70" s="135">
        <v>0</v>
      </c>
      <c r="L70" s="135">
        <v>0</v>
      </c>
      <c r="M70" s="135">
        <v>0</v>
      </c>
      <c r="N70" s="135">
        <v>0</v>
      </c>
      <c r="O70" s="135">
        <v>26</v>
      </c>
      <c r="P70" s="135">
        <v>0</v>
      </c>
      <c r="Q70" s="135">
        <v>0</v>
      </c>
      <c r="R70" s="135">
        <v>0</v>
      </c>
      <c r="S70" s="135">
        <v>0</v>
      </c>
      <c r="T70" s="135">
        <v>0</v>
      </c>
      <c r="U70" s="135">
        <v>0</v>
      </c>
      <c r="V70" s="135">
        <v>0</v>
      </c>
      <c r="W70" s="135">
        <v>0</v>
      </c>
      <c r="X70" s="135">
        <v>0</v>
      </c>
      <c r="Y70" s="135">
        <v>0</v>
      </c>
      <c r="Z70" s="135">
        <v>0</v>
      </c>
      <c r="AA70" s="135">
        <v>0</v>
      </c>
      <c r="AB70" s="135">
        <v>0</v>
      </c>
      <c r="AC70" s="135">
        <v>0</v>
      </c>
      <c r="AD70" s="135">
        <v>0</v>
      </c>
      <c r="AE70" s="135">
        <v>0</v>
      </c>
      <c r="AF70" s="135">
        <v>0</v>
      </c>
      <c r="AG70" s="135">
        <v>0</v>
      </c>
      <c r="AH70" s="135">
        <v>0</v>
      </c>
      <c r="AI70" s="135">
        <v>0</v>
      </c>
      <c r="AJ70" s="135">
        <v>0</v>
      </c>
      <c r="AK70" s="135">
        <v>0</v>
      </c>
      <c r="AL70" s="135">
        <v>0</v>
      </c>
      <c r="AM70" s="135">
        <v>0</v>
      </c>
      <c r="AN70" s="135">
        <v>0</v>
      </c>
      <c r="AO70" s="135">
        <v>0</v>
      </c>
      <c r="AP70" s="135">
        <v>0</v>
      </c>
      <c r="AQ70" s="135">
        <v>0</v>
      </c>
      <c r="AR70" s="135">
        <v>0</v>
      </c>
      <c r="AS70" s="135">
        <v>0</v>
      </c>
      <c r="AT70" s="137">
        <f>SUM(Tabell9[[#This Row],[02071130]:[16023985]])</f>
        <v>26</v>
      </c>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row>
    <row r="71" spans="1:76" ht="14.5" x14ac:dyDescent="0.35">
      <c r="A71" s="127" t="s">
        <v>435</v>
      </c>
      <c r="B71" s="135">
        <v>0</v>
      </c>
      <c r="C71" s="135">
        <v>0</v>
      </c>
      <c r="D71" s="135">
        <v>0</v>
      </c>
      <c r="E71" s="135">
        <v>0</v>
      </c>
      <c r="F71" s="135">
        <v>0</v>
      </c>
      <c r="G71" s="135">
        <v>0</v>
      </c>
      <c r="H71" s="135">
        <v>0</v>
      </c>
      <c r="I71" s="135">
        <v>0</v>
      </c>
      <c r="J71" s="135">
        <v>0</v>
      </c>
      <c r="K71" s="135">
        <v>0</v>
      </c>
      <c r="L71" s="135">
        <v>0</v>
      </c>
      <c r="M71" s="135">
        <v>0</v>
      </c>
      <c r="N71" s="135">
        <v>0</v>
      </c>
      <c r="O71" s="135">
        <v>0</v>
      </c>
      <c r="P71" s="135">
        <v>0</v>
      </c>
      <c r="Q71" s="135">
        <v>0</v>
      </c>
      <c r="R71" s="135">
        <v>0</v>
      </c>
      <c r="S71" s="135">
        <v>0</v>
      </c>
      <c r="T71" s="135">
        <v>26</v>
      </c>
      <c r="U71" s="135">
        <v>0</v>
      </c>
      <c r="V71" s="135">
        <v>0</v>
      </c>
      <c r="W71" s="135">
        <v>0</v>
      </c>
      <c r="X71" s="135">
        <v>0</v>
      </c>
      <c r="Y71" s="135">
        <v>0</v>
      </c>
      <c r="Z71" s="135">
        <v>0</v>
      </c>
      <c r="AA71" s="135">
        <v>0</v>
      </c>
      <c r="AB71" s="135">
        <v>0</v>
      </c>
      <c r="AC71" s="135">
        <v>0</v>
      </c>
      <c r="AD71" s="135">
        <v>0</v>
      </c>
      <c r="AE71" s="135">
        <v>0</v>
      </c>
      <c r="AF71" s="135">
        <v>0</v>
      </c>
      <c r="AG71" s="135">
        <v>0</v>
      </c>
      <c r="AH71" s="135">
        <v>0</v>
      </c>
      <c r="AI71" s="135">
        <v>0</v>
      </c>
      <c r="AJ71" s="135">
        <v>0</v>
      </c>
      <c r="AK71" s="135">
        <v>0</v>
      </c>
      <c r="AL71" s="135">
        <v>0</v>
      </c>
      <c r="AM71" s="135">
        <v>0</v>
      </c>
      <c r="AN71" s="135">
        <v>0</v>
      </c>
      <c r="AO71" s="135">
        <v>0</v>
      </c>
      <c r="AP71" s="135">
        <v>0</v>
      </c>
      <c r="AQ71" s="135">
        <v>0</v>
      </c>
      <c r="AR71" s="135">
        <v>0</v>
      </c>
      <c r="AS71" s="135">
        <v>0</v>
      </c>
      <c r="AT71" s="137">
        <f>SUM(Tabell9[[#This Row],[02071130]:[16023985]])</f>
        <v>26</v>
      </c>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row>
    <row r="72" spans="1:76" ht="14.5" x14ac:dyDescent="0.35">
      <c r="A72" s="127" t="s">
        <v>134</v>
      </c>
      <c r="B72" s="135">
        <v>0</v>
      </c>
      <c r="C72" s="135">
        <v>0</v>
      </c>
      <c r="D72" s="135">
        <v>0</v>
      </c>
      <c r="E72" s="135">
        <v>0</v>
      </c>
      <c r="F72" s="135">
        <v>0</v>
      </c>
      <c r="G72" s="135">
        <v>0</v>
      </c>
      <c r="H72" s="135">
        <v>0</v>
      </c>
      <c r="I72" s="135">
        <v>0</v>
      </c>
      <c r="J72" s="135">
        <v>0</v>
      </c>
      <c r="K72" s="135">
        <v>0</v>
      </c>
      <c r="L72" s="135">
        <v>0</v>
      </c>
      <c r="M72" s="135">
        <v>0</v>
      </c>
      <c r="N72" s="135">
        <v>0</v>
      </c>
      <c r="O72" s="135">
        <v>0</v>
      </c>
      <c r="P72" s="135">
        <v>0</v>
      </c>
      <c r="Q72" s="135">
        <v>0</v>
      </c>
      <c r="R72" s="135">
        <v>0</v>
      </c>
      <c r="S72" s="135">
        <v>0</v>
      </c>
      <c r="T72" s="135">
        <v>0</v>
      </c>
      <c r="U72" s="135">
        <v>0</v>
      </c>
      <c r="V72" s="135">
        <v>0</v>
      </c>
      <c r="W72" s="135">
        <v>0</v>
      </c>
      <c r="X72" s="135">
        <v>0</v>
      </c>
      <c r="Y72" s="135">
        <v>0</v>
      </c>
      <c r="Z72" s="135">
        <v>0</v>
      </c>
      <c r="AA72" s="135">
        <v>0</v>
      </c>
      <c r="AB72" s="135">
        <v>0</v>
      </c>
      <c r="AC72" s="135">
        <v>0</v>
      </c>
      <c r="AD72" s="135">
        <v>0</v>
      </c>
      <c r="AE72" s="135">
        <v>0</v>
      </c>
      <c r="AF72" s="135">
        <v>0</v>
      </c>
      <c r="AG72" s="135">
        <v>0</v>
      </c>
      <c r="AH72" s="135">
        <v>0</v>
      </c>
      <c r="AI72" s="135">
        <v>0</v>
      </c>
      <c r="AJ72" s="135">
        <v>0</v>
      </c>
      <c r="AK72" s="135">
        <v>0</v>
      </c>
      <c r="AL72" s="135">
        <v>0</v>
      </c>
      <c r="AM72" s="135">
        <v>0</v>
      </c>
      <c r="AN72" s="135">
        <v>21</v>
      </c>
      <c r="AO72" s="135">
        <v>0</v>
      </c>
      <c r="AP72" s="135">
        <v>0</v>
      </c>
      <c r="AQ72" s="135">
        <v>0</v>
      </c>
      <c r="AR72" s="135">
        <v>0</v>
      </c>
      <c r="AS72" s="135">
        <v>0</v>
      </c>
      <c r="AT72" s="137">
        <f>SUM(Tabell9[[#This Row],[02071130]:[16023985]])</f>
        <v>21</v>
      </c>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row>
    <row r="73" spans="1:76" ht="14.5" x14ac:dyDescent="0.35">
      <c r="A73" s="127" t="s">
        <v>137</v>
      </c>
      <c r="B73" s="135">
        <v>0</v>
      </c>
      <c r="C73" s="135">
        <v>0</v>
      </c>
      <c r="D73" s="135">
        <v>0</v>
      </c>
      <c r="E73" s="135">
        <v>0</v>
      </c>
      <c r="F73" s="135">
        <v>0</v>
      </c>
      <c r="G73" s="135">
        <v>0</v>
      </c>
      <c r="H73" s="135">
        <v>0</v>
      </c>
      <c r="I73" s="135">
        <v>0</v>
      </c>
      <c r="J73" s="135">
        <v>0</v>
      </c>
      <c r="K73" s="135">
        <v>0</v>
      </c>
      <c r="L73" s="135">
        <v>0</v>
      </c>
      <c r="M73" s="135">
        <v>0</v>
      </c>
      <c r="N73" s="135">
        <v>0</v>
      </c>
      <c r="O73" s="135">
        <v>20</v>
      </c>
      <c r="P73" s="135">
        <v>0</v>
      </c>
      <c r="Q73" s="135">
        <v>0</v>
      </c>
      <c r="R73" s="135">
        <v>0</v>
      </c>
      <c r="S73" s="135">
        <v>0</v>
      </c>
      <c r="T73" s="135">
        <v>0</v>
      </c>
      <c r="U73" s="135">
        <v>0</v>
      </c>
      <c r="V73" s="135">
        <v>0</v>
      </c>
      <c r="W73" s="135">
        <v>0</v>
      </c>
      <c r="X73" s="135">
        <v>0</v>
      </c>
      <c r="Y73" s="135">
        <v>0</v>
      </c>
      <c r="Z73" s="135">
        <v>0</v>
      </c>
      <c r="AA73" s="135">
        <v>0</v>
      </c>
      <c r="AB73" s="135">
        <v>0</v>
      </c>
      <c r="AC73" s="135">
        <v>0</v>
      </c>
      <c r="AD73" s="135">
        <v>0</v>
      </c>
      <c r="AE73" s="135">
        <v>0</v>
      </c>
      <c r="AF73" s="135">
        <v>0</v>
      </c>
      <c r="AG73" s="135">
        <v>0</v>
      </c>
      <c r="AH73" s="135">
        <v>0</v>
      </c>
      <c r="AI73" s="135">
        <v>0</v>
      </c>
      <c r="AJ73" s="135">
        <v>0</v>
      </c>
      <c r="AK73" s="135">
        <v>0</v>
      </c>
      <c r="AL73" s="135">
        <v>0</v>
      </c>
      <c r="AM73" s="135">
        <v>0</v>
      </c>
      <c r="AN73" s="135">
        <v>0</v>
      </c>
      <c r="AO73" s="135">
        <v>0</v>
      </c>
      <c r="AP73" s="135">
        <v>0</v>
      </c>
      <c r="AQ73" s="135">
        <v>0</v>
      </c>
      <c r="AR73" s="135">
        <v>0</v>
      </c>
      <c r="AS73" s="135">
        <v>0</v>
      </c>
      <c r="AT73" s="137">
        <f>SUM(Tabell9[[#This Row],[02071130]:[16023985]])</f>
        <v>20</v>
      </c>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row>
    <row r="74" spans="1:76" ht="14.5" x14ac:dyDescent="0.35">
      <c r="A74" s="127" t="s">
        <v>128</v>
      </c>
      <c r="B74" s="135">
        <v>0</v>
      </c>
      <c r="C74" s="135">
        <v>0</v>
      </c>
      <c r="D74" s="135">
        <v>0</v>
      </c>
      <c r="E74" s="135">
        <v>0</v>
      </c>
      <c r="F74" s="135">
        <v>0</v>
      </c>
      <c r="G74" s="135">
        <v>0</v>
      </c>
      <c r="H74" s="135">
        <v>0</v>
      </c>
      <c r="I74" s="135">
        <v>0</v>
      </c>
      <c r="J74" s="135">
        <v>0</v>
      </c>
      <c r="K74" s="135">
        <v>0</v>
      </c>
      <c r="L74" s="135">
        <v>0</v>
      </c>
      <c r="M74" s="135">
        <v>3</v>
      </c>
      <c r="N74" s="135">
        <v>0</v>
      </c>
      <c r="O74" s="135">
        <v>10</v>
      </c>
      <c r="P74" s="135">
        <v>0</v>
      </c>
      <c r="Q74" s="135">
        <v>3</v>
      </c>
      <c r="R74" s="135">
        <v>0</v>
      </c>
      <c r="S74" s="135">
        <v>0</v>
      </c>
      <c r="T74" s="135">
        <v>0</v>
      </c>
      <c r="U74" s="135">
        <v>0</v>
      </c>
      <c r="V74" s="135">
        <v>0</v>
      </c>
      <c r="W74" s="135">
        <v>0</v>
      </c>
      <c r="X74" s="135">
        <v>0</v>
      </c>
      <c r="Y74" s="135">
        <v>0</v>
      </c>
      <c r="Z74" s="135">
        <v>0</v>
      </c>
      <c r="AA74" s="135">
        <v>0</v>
      </c>
      <c r="AB74" s="135">
        <v>0</v>
      </c>
      <c r="AC74" s="135">
        <v>0</v>
      </c>
      <c r="AD74" s="135">
        <v>0</v>
      </c>
      <c r="AE74" s="135">
        <v>0</v>
      </c>
      <c r="AF74" s="135">
        <v>0</v>
      </c>
      <c r="AG74" s="135">
        <v>0</v>
      </c>
      <c r="AH74" s="135">
        <v>0</v>
      </c>
      <c r="AI74" s="135">
        <v>0</v>
      </c>
      <c r="AJ74" s="135">
        <v>0</v>
      </c>
      <c r="AK74" s="135">
        <v>0</v>
      </c>
      <c r="AL74" s="135">
        <v>0</v>
      </c>
      <c r="AM74" s="135">
        <v>0</v>
      </c>
      <c r="AN74" s="135">
        <v>0</v>
      </c>
      <c r="AO74" s="135">
        <v>0</v>
      </c>
      <c r="AP74" s="135">
        <v>0</v>
      </c>
      <c r="AQ74" s="135">
        <v>0</v>
      </c>
      <c r="AR74" s="135">
        <v>0</v>
      </c>
      <c r="AS74" s="135">
        <v>0</v>
      </c>
      <c r="AT74" s="137">
        <f>SUM(Tabell9[[#This Row],[02071130]:[16023985]])</f>
        <v>16</v>
      </c>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row>
    <row r="75" spans="1:76" ht="14.5" x14ac:dyDescent="0.35">
      <c r="A75" s="127" t="s">
        <v>156</v>
      </c>
      <c r="B75" s="135">
        <v>0</v>
      </c>
      <c r="C75" s="135">
        <v>0</v>
      </c>
      <c r="D75" s="135">
        <v>0</v>
      </c>
      <c r="E75" s="135">
        <v>0</v>
      </c>
      <c r="F75" s="135">
        <v>0</v>
      </c>
      <c r="G75" s="135">
        <v>0</v>
      </c>
      <c r="H75" s="135">
        <v>0</v>
      </c>
      <c r="I75" s="135">
        <v>0</v>
      </c>
      <c r="J75" s="135">
        <v>0</v>
      </c>
      <c r="K75" s="135">
        <v>0</v>
      </c>
      <c r="L75" s="135">
        <v>0</v>
      </c>
      <c r="M75" s="135">
        <v>0</v>
      </c>
      <c r="N75" s="135">
        <v>0</v>
      </c>
      <c r="O75" s="135">
        <v>0</v>
      </c>
      <c r="P75" s="135">
        <v>0</v>
      </c>
      <c r="Q75" s="135">
        <v>0</v>
      </c>
      <c r="R75" s="135">
        <v>0</v>
      </c>
      <c r="S75" s="135">
        <v>0</v>
      </c>
      <c r="T75" s="135">
        <v>0</v>
      </c>
      <c r="U75" s="135">
        <v>0</v>
      </c>
      <c r="V75" s="135">
        <v>0</v>
      </c>
      <c r="W75" s="135">
        <v>0</v>
      </c>
      <c r="X75" s="135">
        <v>0</v>
      </c>
      <c r="Y75" s="135">
        <v>0</v>
      </c>
      <c r="Z75" s="135">
        <v>0</v>
      </c>
      <c r="AA75" s="135">
        <v>0</v>
      </c>
      <c r="AB75" s="135">
        <v>0</v>
      </c>
      <c r="AC75" s="135">
        <v>0</v>
      </c>
      <c r="AD75" s="135">
        <v>0</v>
      </c>
      <c r="AE75" s="135">
        <v>0</v>
      </c>
      <c r="AF75" s="135">
        <v>0</v>
      </c>
      <c r="AG75" s="135">
        <v>0</v>
      </c>
      <c r="AH75" s="135">
        <v>0</v>
      </c>
      <c r="AI75" s="135">
        <v>0</v>
      </c>
      <c r="AJ75" s="135">
        <v>0</v>
      </c>
      <c r="AK75" s="135">
        <v>0</v>
      </c>
      <c r="AL75" s="135">
        <v>0</v>
      </c>
      <c r="AM75" s="135">
        <v>0</v>
      </c>
      <c r="AN75" s="135">
        <v>9</v>
      </c>
      <c r="AO75" s="135">
        <v>0</v>
      </c>
      <c r="AP75" s="135">
        <v>0</v>
      </c>
      <c r="AQ75" s="135">
        <v>0</v>
      </c>
      <c r="AR75" s="135">
        <v>0</v>
      </c>
      <c r="AS75" s="135">
        <v>0</v>
      </c>
      <c r="AT75" s="137">
        <f>SUM(Tabell9[[#This Row],[02071130]:[16023985]])</f>
        <v>9</v>
      </c>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row>
    <row r="76" spans="1:76" ht="14.5" x14ac:dyDescent="0.35">
      <c r="A76" s="127" t="s">
        <v>158</v>
      </c>
      <c r="B76" s="135">
        <v>0</v>
      </c>
      <c r="C76" s="135">
        <v>0</v>
      </c>
      <c r="D76" s="135">
        <v>0</v>
      </c>
      <c r="E76" s="135">
        <v>0</v>
      </c>
      <c r="F76" s="135">
        <v>1</v>
      </c>
      <c r="G76" s="135">
        <v>0</v>
      </c>
      <c r="H76" s="135">
        <v>0</v>
      </c>
      <c r="I76" s="135">
        <v>0</v>
      </c>
      <c r="J76" s="135">
        <v>0</v>
      </c>
      <c r="K76" s="135">
        <v>0</v>
      </c>
      <c r="L76" s="135">
        <v>0</v>
      </c>
      <c r="M76" s="135">
        <v>1</v>
      </c>
      <c r="N76" s="135">
        <v>0</v>
      </c>
      <c r="O76" s="135">
        <v>0</v>
      </c>
      <c r="P76" s="135">
        <v>0</v>
      </c>
      <c r="Q76" s="135">
        <v>1</v>
      </c>
      <c r="R76" s="135">
        <v>0</v>
      </c>
      <c r="S76" s="135">
        <v>0</v>
      </c>
      <c r="T76" s="135">
        <v>0</v>
      </c>
      <c r="U76" s="135">
        <v>0</v>
      </c>
      <c r="V76" s="135">
        <v>0</v>
      </c>
      <c r="W76" s="135">
        <v>0</v>
      </c>
      <c r="X76" s="135">
        <v>0</v>
      </c>
      <c r="Y76" s="135">
        <v>0</v>
      </c>
      <c r="Z76" s="135">
        <v>0</v>
      </c>
      <c r="AA76" s="135">
        <v>0</v>
      </c>
      <c r="AB76" s="135">
        <v>0</v>
      </c>
      <c r="AC76" s="135">
        <v>0</v>
      </c>
      <c r="AD76" s="135">
        <v>0</v>
      </c>
      <c r="AE76" s="135">
        <v>0</v>
      </c>
      <c r="AF76" s="135">
        <v>0</v>
      </c>
      <c r="AG76" s="135">
        <v>0</v>
      </c>
      <c r="AH76" s="135">
        <v>0</v>
      </c>
      <c r="AI76" s="135">
        <v>0</v>
      </c>
      <c r="AJ76" s="135">
        <v>0</v>
      </c>
      <c r="AK76" s="135">
        <v>1</v>
      </c>
      <c r="AL76" s="135">
        <v>0</v>
      </c>
      <c r="AM76" s="135">
        <v>0</v>
      </c>
      <c r="AN76" s="135">
        <v>0</v>
      </c>
      <c r="AO76" s="135">
        <v>1</v>
      </c>
      <c r="AP76" s="135">
        <v>1</v>
      </c>
      <c r="AQ76" s="135">
        <v>0</v>
      </c>
      <c r="AR76" s="135">
        <v>0</v>
      </c>
      <c r="AS76" s="135">
        <v>0</v>
      </c>
      <c r="AT76" s="137">
        <f>SUM(Tabell9[[#This Row],[02071130]:[16023985]])</f>
        <v>6</v>
      </c>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row>
    <row r="77" spans="1:76" ht="14.5" x14ac:dyDescent="0.35">
      <c r="A77" s="127" t="s">
        <v>157</v>
      </c>
      <c r="B77" s="135">
        <v>0</v>
      </c>
      <c r="C77" s="135">
        <v>0</v>
      </c>
      <c r="D77" s="135">
        <v>0</v>
      </c>
      <c r="E77" s="135">
        <v>0</v>
      </c>
      <c r="F77" s="135">
        <v>0</v>
      </c>
      <c r="G77" s="135">
        <v>0</v>
      </c>
      <c r="H77" s="135">
        <v>0</v>
      </c>
      <c r="I77" s="135">
        <v>0</v>
      </c>
      <c r="J77" s="135">
        <v>0</v>
      </c>
      <c r="K77" s="135">
        <v>0</v>
      </c>
      <c r="L77" s="135">
        <v>0</v>
      </c>
      <c r="M77" s="135">
        <v>0</v>
      </c>
      <c r="N77" s="135">
        <v>0</v>
      </c>
      <c r="O77" s="135">
        <v>0</v>
      </c>
      <c r="P77" s="135">
        <v>0</v>
      </c>
      <c r="Q77" s="135">
        <v>0</v>
      </c>
      <c r="R77" s="135">
        <v>0</v>
      </c>
      <c r="S77" s="135">
        <v>0</v>
      </c>
      <c r="T77" s="135">
        <v>0</v>
      </c>
      <c r="U77" s="135">
        <v>0</v>
      </c>
      <c r="V77" s="135">
        <v>0</v>
      </c>
      <c r="W77" s="135">
        <v>0</v>
      </c>
      <c r="X77" s="135">
        <v>0</v>
      </c>
      <c r="Y77" s="135">
        <v>0</v>
      </c>
      <c r="Z77" s="135">
        <v>0</v>
      </c>
      <c r="AA77" s="135">
        <v>0</v>
      </c>
      <c r="AB77" s="135">
        <v>0</v>
      </c>
      <c r="AC77" s="135">
        <v>0</v>
      </c>
      <c r="AD77" s="135">
        <v>0</v>
      </c>
      <c r="AE77" s="135">
        <v>0</v>
      </c>
      <c r="AF77" s="135">
        <v>0</v>
      </c>
      <c r="AG77" s="135">
        <v>0</v>
      </c>
      <c r="AH77" s="135">
        <v>0</v>
      </c>
      <c r="AI77" s="135">
        <v>0</v>
      </c>
      <c r="AJ77" s="135">
        <v>0</v>
      </c>
      <c r="AK77" s="135">
        <v>0</v>
      </c>
      <c r="AL77" s="135">
        <v>0</v>
      </c>
      <c r="AM77" s="135">
        <v>0</v>
      </c>
      <c r="AN77" s="135">
        <v>5</v>
      </c>
      <c r="AO77" s="135">
        <v>0</v>
      </c>
      <c r="AP77" s="135">
        <v>0</v>
      </c>
      <c r="AQ77" s="135">
        <v>0</v>
      </c>
      <c r="AR77" s="135">
        <v>0</v>
      </c>
      <c r="AS77" s="135">
        <v>0</v>
      </c>
      <c r="AT77" s="137">
        <f>SUM(Tabell9[[#This Row],[02071130]:[16023985]])</f>
        <v>5</v>
      </c>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row>
    <row r="78" spans="1:76" ht="14.5" x14ac:dyDescent="0.35">
      <c r="A78" s="127" t="s">
        <v>436</v>
      </c>
      <c r="B78" s="135">
        <v>0</v>
      </c>
      <c r="C78" s="135">
        <v>0</v>
      </c>
      <c r="D78" s="135">
        <v>0</v>
      </c>
      <c r="E78" s="135">
        <v>0</v>
      </c>
      <c r="F78" s="135">
        <v>0</v>
      </c>
      <c r="G78" s="135">
        <v>0</v>
      </c>
      <c r="H78" s="135">
        <v>0</v>
      </c>
      <c r="I78" s="135">
        <v>0</v>
      </c>
      <c r="J78" s="135">
        <v>0</v>
      </c>
      <c r="K78" s="135">
        <v>0</v>
      </c>
      <c r="L78" s="135">
        <v>0</v>
      </c>
      <c r="M78" s="135">
        <v>0</v>
      </c>
      <c r="N78" s="135">
        <v>0</v>
      </c>
      <c r="O78" s="135">
        <v>0</v>
      </c>
      <c r="P78" s="135">
        <v>0</v>
      </c>
      <c r="Q78" s="135">
        <v>0</v>
      </c>
      <c r="R78" s="135">
        <v>0</v>
      </c>
      <c r="S78" s="135">
        <v>0</v>
      </c>
      <c r="T78" s="135">
        <v>0</v>
      </c>
      <c r="U78" s="135">
        <v>0</v>
      </c>
      <c r="V78" s="135">
        <v>0</v>
      </c>
      <c r="W78" s="135">
        <v>0</v>
      </c>
      <c r="X78" s="135">
        <v>0</v>
      </c>
      <c r="Y78" s="135">
        <v>0</v>
      </c>
      <c r="Z78" s="135">
        <v>0</v>
      </c>
      <c r="AA78" s="135">
        <v>0</v>
      </c>
      <c r="AB78" s="135">
        <v>0</v>
      </c>
      <c r="AC78" s="135">
        <v>0</v>
      </c>
      <c r="AD78" s="135">
        <v>0</v>
      </c>
      <c r="AE78" s="135">
        <v>0</v>
      </c>
      <c r="AF78" s="135">
        <v>0</v>
      </c>
      <c r="AG78" s="135">
        <v>0</v>
      </c>
      <c r="AH78" s="135">
        <v>0</v>
      </c>
      <c r="AI78" s="135">
        <v>0</v>
      </c>
      <c r="AJ78" s="135">
        <v>0</v>
      </c>
      <c r="AK78" s="135">
        <v>0</v>
      </c>
      <c r="AL78" s="135">
        <v>0</v>
      </c>
      <c r="AM78" s="135">
        <v>0</v>
      </c>
      <c r="AN78" s="135">
        <v>0</v>
      </c>
      <c r="AO78" s="135">
        <v>4</v>
      </c>
      <c r="AP78" s="135">
        <v>0</v>
      </c>
      <c r="AQ78" s="135">
        <v>0</v>
      </c>
      <c r="AR78" s="135">
        <v>0</v>
      </c>
      <c r="AS78" s="135">
        <v>0</v>
      </c>
      <c r="AT78" s="137">
        <f>SUM(Tabell9[[#This Row],[02071130]:[16023985]])</f>
        <v>4</v>
      </c>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row>
    <row r="79" spans="1:76" ht="14.5" x14ac:dyDescent="0.35">
      <c r="A79" s="127"/>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7"/>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row>
    <row r="80" spans="1:76" x14ac:dyDescent="0.3">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row>
    <row r="81" spans="1:76" ht="17" x14ac:dyDescent="0.4">
      <c r="A81" s="140" t="s">
        <v>419</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row>
    <row r="82" spans="1:76" ht="14.5" x14ac:dyDescent="0.35">
      <c r="A82" s="127" t="s">
        <v>46</v>
      </c>
      <c r="B82" s="133" t="s">
        <v>159</v>
      </c>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row>
    <row r="83" spans="1:76" ht="14.5" x14ac:dyDescent="0.35">
      <c r="A83" s="127" t="s">
        <v>47</v>
      </c>
      <c r="B83" s="133" t="s">
        <v>160</v>
      </c>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row>
    <row r="84" spans="1:76" ht="14.5" x14ac:dyDescent="0.35">
      <c r="A84" s="127" t="s">
        <v>48</v>
      </c>
      <c r="B84" s="133" t="s">
        <v>161</v>
      </c>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row>
    <row r="85" spans="1:76" ht="14.5" x14ac:dyDescent="0.35">
      <c r="A85" s="127" t="s">
        <v>49</v>
      </c>
      <c r="B85" s="133" t="s">
        <v>162</v>
      </c>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row>
    <row r="86" spans="1:76" ht="14.5" x14ac:dyDescent="0.35">
      <c r="A86" s="127" t="s">
        <v>50</v>
      </c>
      <c r="B86" s="133" t="s">
        <v>163</v>
      </c>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row>
    <row r="87" spans="1:76" ht="14.5" x14ac:dyDescent="0.35">
      <c r="A87" s="127" t="s">
        <v>51</v>
      </c>
      <c r="B87" s="133" t="s">
        <v>164</v>
      </c>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row>
    <row r="88" spans="1:76" ht="14.5" x14ac:dyDescent="0.35">
      <c r="A88" s="127" t="s">
        <v>52</v>
      </c>
      <c r="B88" s="133" t="s">
        <v>165</v>
      </c>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row>
    <row r="89" spans="1:76" ht="14.5" x14ac:dyDescent="0.35">
      <c r="A89" s="127" t="s">
        <v>53</v>
      </c>
      <c r="B89" s="133" t="s">
        <v>166</v>
      </c>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row>
    <row r="90" spans="1:76" ht="14.5" x14ac:dyDescent="0.35">
      <c r="A90" s="127" t="s">
        <v>167</v>
      </c>
      <c r="B90" s="133" t="s">
        <v>168</v>
      </c>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row>
    <row r="91" spans="1:76" ht="14.5" x14ac:dyDescent="0.35">
      <c r="A91" s="127" t="s">
        <v>54</v>
      </c>
      <c r="B91" s="133" t="s">
        <v>169</v>
      </c>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row>
    <row r="92" spans="1:76" ht="14.5" x14ac:dyDescent="0.35">
      <c r="A92" s="127" t="s">
        <v>55</v>
      </c>
      <c r="B92" s="133" t="s">
        <v>170</v>
      </c>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row>
    <row r="93" spans="1:76" ht="14.5" x14ac:dyDescent="0.35">
      <c r="A93" s="127" t="s">
        <v>56</v>
      </c>
      <c r="B93" s="133" t="s">
        <v>171</v>
      </c>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row>
    <row r="94" spans="1:76" ht="14.5" x14ac:dyDescent="0.35">
      <c r="A94" s="127" t="s">
        <v>57</v>
      </c>
      <c r="B94" s="133" t="s">
        <v>172</v>
      </c>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row>
    <row r="95" spans="1:76" ht="14.5" x14ac:dyDescent="0.35">
      <c r="A95" s="127" t="s">
        <v>58</v>
      </c>
      <c r="B95" s="133" t="s">
        <v>173</v>
      </c>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row>
    <row r="96" spans="1:76" ht="14.5" x14ac:dyDescent="0.35">
      <c r="A96" s="127" t="s">
        <v>59</v>
      </c>
      <c r="B96" s="133" t="s">
        <v>174</v>
      </c>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row>
    <row r="97" spans="1:76" ht="14.5" x14ac:dyDescent="0.35">
      <c r="A97" s="127" t="s">
        <v>60</v>
      </c>
      <c r="B97" s="133" t="s">
        <v>175</v>
      </c>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row>
    <row r="98" spans="1:76" ht="14.5" x14ac:dyDescent="0.35">
      <c r="A98" s="127" t="s">
        <v>61</v>
      </c>
      <c r="B98" s="133" t="s">
        <v>176</v>
      </c>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row>
    <row r="99" spans="1:76" ht="14.5" x14ac:dyDescent="0.35">
      <c r="A99" s="127" t="s">
        <v>177</v>
      </c>
      <c r="B99" s="133" t="s">
        <v>178</v>
      </c>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row>
    <row r="100" spans="1:76" ht="14.5" x14ac:dyDescent="0.35">
      <c r="A100" s="127" t="s">
        <v>62</v>
      </c>
      <c r="B100" s="133" t="s">
        <v>179</v>
      </c>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row>
    <row r="101" spans="1:76" ht="14.5" x14ac:dyDescent="0.35">
      <c r="A101" s="127" t="s">
        <v>63</v>
      </c>
      <c r="B101" s="133" t="s">
        <v>180</v>
      </c>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row>
    <row r="102" spans="1:76" ht="14.5" x14ac:dyDescent="0.35">
      <c r="A102" s="127" t="s">
        <v>64</v>
      </c>
      <c r="B102" s="133" t="s">
        <v>181</v>
      </c>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row>
    <row r="103" spans="1:76" ht="14.5" x14ac:dyDescent="0.35">
      <c r="A103" s="127" t="s">
        <v>65</v>
      </c>
      <c r="B103" s="133" t="s">
        <v>182</v>
      </c>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row>
    <row r="104" spans="1:76" ht="14.5" x14ac:dyDescent="0.35">
      <c r="A104" s="127" t="s">
        <v>66</v>
      </c>
      <c r="B104" s="133" t="s">
        <v>183</v>
      </c>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row>
    <row r="105" spans="1:76" ht="14.5" x14ac:dyDescent="0.35">
      <c r="A105" s="127" t="s">
        <v>67</v>
      </c>
      <c r="B105" s="133" t="s">
        <v>184</v>
      </c>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row>
    <row r="106" spans="1:76" ht="14.5" x14ac:dyDescent="0.35">
      <c r="A106" s="127" t="s">
        <v>185</v>
      </c>
      <c r="B106" s="133" t="s">
        <v>186</v>
      </c>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row>
    <row r="107" spans="1:76" ht="14.5" x14ac:dyDescent="0.35">
      <c r="A107" s="127" t="s">
        <v>68</v>
      </c>
      <c r="B107" s="133" t="s">
        <v>187</v>
      </c>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row>
    <row r="108" spans="1:76" ht="14.5" x14ac:dyDescent="0.35">
      <c r="A108" s="127" t="s">
        <v>69</v>
      </c>
      <c r="B108" s="133" t="s">
        <v>188</v>
      </c>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row>
    <row r="109" spans="1:76" ht="14.5" x14ac:dyDescent="0.35">
      <c r="A109" s="127" t="s">
        <v>70</v>
      </c>
      <c r="B109" s="133" t="s">
        <v>189</v>
      </c>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row>
    <row r="110" spans="1:76" ht="14.5" x14ac:dyDescent="0.35">
      <c r="A110" s="127" t="s">
        <v>190</v>
      </c>
      <c r="B110" s="133" t="s">
        <v>191</v>
      </c>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row>
    <row r="111" spans="1:76" ht="14.5" x14ac:dyDescent="0.35">
      <c r="A111" s="127" t="s">
        <v>71</v>
      </c>
      <c r="B111" s="133" t="s">
        <v>192</v>
      </c>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row>
    <row r="112" spans="1:76" ht="14.5" x14ac:dyDescent="0.35">
      <c r="A112" s="127" t="s">
        <v>193</v>
      </c>
      <c r="B112" s="133" t="s">
        <v>194</v>
      </c>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row>
    <row r="113" spans="1:76" ht="14.5" x14ac:dyDescent="0.35">
      <c r="A113" s="127" t="s">
        <v>72</v>
      </c>
      <c r="B113" s="133" t="s">
        <v>195</v>
      </c>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row>
    <row r="114" spans="1:76" ht="14.5" x14ac:dyDescent="0.35">
      <c r="A114" s="127" t="s">
        <v>73</v>
      </c>
      <c r="B114" s="133" t="s">
        <v>196</v>
      </c>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row>
    <row r="115" spans="1:76" ht="14.5" x14ac:dyDescent="0.35">
      <c r="A115" s="127" t="s">
        <v>74</v>
      </c>
      <c r="B115" s="133" t="s">
        <v>197</v>
      </c>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c r="AV115" s="133"/>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row>
    <row r="116" spans="1:76" ht="14.5" x14ac:dyDescent="0.35">
      <c r="A116" s="127" t="s">
        <v>75</v>
      </c>
      <c r="B116" s="133" t="s">
        <v>198</v>
      </c>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c r="AV116" s="133"/>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row>
    <row r="117" spans="1:76" ht="14.5" x14ac:dyDescent="0.35">
      <c r="A117" s="127" t="s">
        <v>199</v>
      </c>
      <c r="B117" s="133" t="s">
        <v>200</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row>
    <row r="118" spans="1:76" ht="14.5" x14ac:dyDescent="0.35">
      <c r="A118" s="127" t="s">
        <v>201</v>
      </c>
      <c r="B118" s="133" t="s">
        <v>202</v>
      </c>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c r="AV118" s="133"/>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row>
    <row r="119" spans="1:76" ht="14.5" x14ac:dyDescent="0.35">
      <c r="A119" s="127" t="s">
        <v>76</v>
      </c>
      <c r="B119" s="133" t="s">
        <v>203</v>
      </c>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c r="AV119" s="133"/>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row>
    <row r="120" spans="1:76" ht="14.5" x14ac:dyDescent="0.35">
      <c r="A120" s="127" t="s">
        <v>204</v>
      </c>
      <c r="B120" s="133" t="s">
        <v>205</v>
      </c>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c r="AV120" s="133"/>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row>
    <row r="121" spans="1:76" ht="14.5" x14ac:dyDescent="0.35">
      <c r="A121" s="127" t="s">
        <v>77</v>
      </c>
      <c r="B121" s="133" t="s">
        <v>206</v>
      </c>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c r="AV121" s="133"/>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row>
    <row r="122" spans="1:76" ht="14.5" x14ac:dyDescent="0.35">
      <c r="A122" s="127" t="s">
        <v>78</v>
      </c>
      <c r="B122" s="133" t="s">
        <v>207</v>
      </c>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row>
    <row r="123" spans="1:76" ht="14.5" x14ac:dyDescent="0.35">
      <c r="A123" s="127" t="s">
        <v>208</v>
      </c>
      <c r="B123" s="133" t="s">
        <v>209</v>
      </c>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row>
    <row r="124" spans="1:76" ht="14.5" x14ac:dyDescent="0.35">
      <c r="A124" s="127" t="s">
        <v>79</v>
      </c>
      <c r="B124" s="133" t="s">
        <v>210</v>
      </c>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8"/>
      <c r="BR124" s="128"/>
      <c r="BS124" s="128"/>
      <c r="BT124" s="128"/>
      <c r="BU124" s="128"/>
      <c r="BV124" s="128"/>
      <c r="BW124" s="128"/>
      <c r="BX124" s="128"/>
    </row>
    <row r="125" spans="1:76" ht="14.5" x14ac:dyDescent="0.35">
      <c r="A125" s="127" t="s">
        <v>80</v>
      </c>
      <c r="B125" s="133" t="s">
        <v>211</v>
      </c>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row>
    <row r="126" spans="1:76" ht="14.5" x14ac:dyDescent="0.35">
      <c r="A126" s="127" t="s">
        <v>81</v>
      </c>
      <c r="B126" s="133" t="s">
        <v>212</v>
      </c>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c r="AV126" s="133"/>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row>
    <row r="127" spans="1:76" ht="14.5" x14ac:dyDescent="0.35">
      <c r="A127" s="127" t="s">
        <v>82</v>
      </c>
      <c r="B127" s="133" t="s">
        <v>213</v>
      </c>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c r="AV127" s="133"/>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row>
    <row r="128" spans="1:76" ht="14.5" x14ac:dyDescent="0.35">
      <c r="A128" s="127" t="s">
        <v>83</v>
      </c>
      <c r="B128" s="133" t="s">
        <v>214</v>
      </c>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c r="AV128" s="133"/>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row>
    <row r="129" spans="1:76" ht="14.5" x14ac:dyDescent="0.35">
      <c r="A129" s="127" t="s">
        <v>215</v>
      </c>
      <c r="B129" s="133" t="s">
        <v>216</v>
      </c>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c r="AV129" s="133"/>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row>
    <row r="130" spans="1:76" ht="14.5" x14ac:dyDescent="0.35">
      <c r="A130" s="127" t="s">
        <v>217</v>
      </c>
      <c r="B130" s="133" t="s">
        <v>218</v>
      </c>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c r="AV130" s="133"/>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row>
    <row r="131" spans="1:76" ht="14.5" x14ac:dyDescent="0.35">
      <c r="A131" s="127" t="s">
        <v>219</v>
      </c>
      <c r="B131" s="133" t="s">
        <v>220</v>
      </c>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row>
    <row r="132" spans="1:76" ht="14.5" x14ac:dyDescent="0.35">
      <c r="A132" s="127" t="s">
        <v>221</v>
      </c>
      <c r="B132" s="133" t="s">
        <v>222</v>
      </c>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c r="AV132" s="133"/>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row>
    <row r="133" spans="1:76" ht="14.5" x14ac:dyDescent="0.35">
      <c r="A133" s="127" t="s">
        <v>223</v>
      </c>
      <c r="B133" s="133" t="s">
        <v>224</v>
      </c>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row>
    <row r="134" spans="1:76" ht="14.5" x14ac:dyDescent="0.35">
      <c r="A134" s="127" t="s">
        <v>225</v>
      </c>
      <c r="B134" s="133" t="s">
        <v>226</v>
      </c>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c r="AT134" s="133"/>
      <c r="AU134" s="133"/>
      <c r="AV134" s="133"/>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row>
    <row r="135" spans="1:76" ht="14.5" x14ac:dyDescent="0.35">
      <c r="A135" s="127" t="s">
        <v>227</v>
      </c>
      <c r="B135" s="133" t="s">
        <v>228</v>
      </c>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row>
    <row r="136" spans="1:76" ht="14.5" x14ac:dyDescent="0.35">
      <c r="A136" s="127" t="s">
        <v>229</v>
      </c>
      <c r="B136" s="133" t="s">
        <v>230</v>
      </c>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c r="BR136" s="128"/>
      <c r="BS136" s="128"/>
      <c r="BT136" s="128"/>
      <c r="BU136" s="128"/>
      <c r="BV136" s="128"/>
      <c r="BW136" s="128"/>
      <c r="BX136" s="128"/>
    </row>
    <row r="137" spans="1:76" ht="14.5" x14ac:dyDescent="0.35">
      <c r="A137" s="127" t="s">
        <v>231</v>
      </c>
      <c r="B137" s="133" t="s">
        <v>232</v>
      </c>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8"/>
      <c r="BX137" s="128"/>
    </row>
    <row r="138" spans="1:76" ht="14.5" x14ac:dyDescent="0.35">
      <c r="A138" s="127" t="s">
        <v>233</v>
      </c>
      <c r="B138" s="133" t="s">
        <v>234</v>
      </c>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c r="AV138" s="133"/>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row>
    <row r="139" spans="1:76" ht="14.5" x14ac:dyDescent="0.35">
      <c r="A139" s="127" t="s">
        <v>235</v>
      </c>
      <c r="B139" s="133" t="s">
        <v>236</v>
      </c>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row>
    <row r="140" spans="1:76" ht="14.5" x14ac:dyDescent="0.35">
      <c r="A140" s="127" t="s">
        <v>237</v>
      </c>
      <c r="B140" s="133" t="s">
        <v>238</v>
      </c>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row>
    <row r="141" spans="1:76" ht="14.5" x14ac:dyDescent="0.35">
      <c r="A141" s="127" t="s">
        <v>239</v>
      </c>
      <c r="B141" s="133" t="s">
        <v>240</v>
      </c>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row>
    <row r="142" spans="1:76" ht="14.5" x14ac:dyDescent="0.35">
      <c r="A142" s="127" t="s">
        <v>241</v>
      </c>
      <c r="B142" s="133" t="s">
        <v>242</v>
      </c>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c r="BR142" s="128"/>
      <c r="BS142" s="128"/>
      <c r="BT142" s="128"/>
      <c r="BU142" s="128"/>
      <c r="BV142" s="128"/>
      <c r="BW142" s="128"/>
      <c r="BX142" s="128"/>
    </row>
    <row r="143" spans="1:76" ht="14.5" x14ac:dyDescent="0.35">
      <c r="A143" s="127" t="s">
        <v>243</v>
      </c>
      <c r="B143" s="133" t="s">
        <v>244</v>
      </c>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row>
    <row r="144" spans="1:76" ht="14.5" x14ac:dyDescent="0.35">
      <c r="A144" s="127" t="s">
        <v>245</v>
      </c>
      <c r="B144" s="133" t="s">
        <v>246</v>
      </c>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c r="BW144" s="128"/>
      <c r="BX144" s="128"/>
    </row>
    <row r="145" spans="1:76" ht="14.5" x14ac:dyDescent="0.35">
      <c r="A145" s="127" t="s">
        <v>247</v>
      </c>
      <c r="B145" s="133" t="s">
        <v>248</v>
      </c>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c r="BS145" s="128"/>
      <c r="BT145" s="128"/>
      <c r="BU145" s="128"/>
      <c r="BV145" s="128"/>
      <c r="BW145" s="128"/>
      <c r="BX145" s="128"/>
    </row>
    <row r="146" spans="1:76" ht="14.5" x14ac:dyDescent="0.35">
      <c r="A146" s="127" t="s">
        <v>249</v>
      </c>
      <c r="B146" s="133" t="s">
        <v>250</v>
      </c>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c r="AV146" s="133"/>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row>
    <row r="147" spans="1:76" ht="14.5" x14ac:dyDescent="0.35">
      <c r="A147" s="127" t="s">
        <v>251</v>
      </c>
      <c r="B147" s="133" t="s">
        <v>252</v>
      </c>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row>
    <row r="148" spans="1:76" ht="14.5" x14ac:dyDescent="0.35">
      <c r="A148" s="127" t="s">
        <v>253</v>
      </c>
      <c r="B148" s="133" t="s">
        <v>254</v>
      </c>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c r="AV148" s="133"/>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row>
    <row r="149" spans="1:76" ht="14.5" x14ac:dyDescent="0.35">
      <c r="A149" s="127" t="s">
        <v>255</v>
      </c>
      <c r="B149" s="133" t="s">
        <v>256</v>
      </c>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c r="AV149" s="133"/>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c r="BS149" s="128"/>
      <c r="BT149" s="128"/>
      <c r="BU149" s="128"/>
      <c r="BV149" s="128"/>
      <c r="BW149" s="128"/>
      <c r="BX149" s="128"/>
    </row>
    <row r="150" spans="1:76" ht="14.5" x14ac:dyDescent="0.35">
      <c r="A150" s="127" t="s">
        <v>257</v>
      </c>
      <c r="B150" s="133" t="s">
        <v>258</v>
      </c>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28"/>
    </row>
    <row r="151" spans="1:76" ht="14.5" x14ac:dyDescent="0.35">
      <c r="A151" s="127" t="s">
        <v>259</v>
      </c>
      <c r="B151" s="133" t="s">
        <v>260</v>
      </c>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c r="AV151" s="133"/>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row>
    <row r="152" spans="1:76" ht="14.5" x14ac:dyDescent="0.35">
      <c r="A152" s="127" t="s">
        <v>261</v>
      </c>
      <c r="B152" s="133" t="s">
        <v>262</v>
      </c>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133"/>
      <c r="AV152" s="133"/>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c r="BR152" s="128"/>
      <c r="BS152" s="128"/>
      <c r="BT152" s="128"/>
      <c r="BU152" s="128"/>
      <c r="BV152" s="128"/>
      <c r="BW152" s="128"/>
      <c r="BX152" s="128"/>
    </row>
    <row r="153" spans="1:76" ht="14.5" x14ac:dyDescent="0.35">
      <c r="A153" s="127" t="s">
        <v>263</v>
      </c>
      <c r="B153" s="133" t="s">
        <v>264</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c r="BR153" s="128"/>
      <c r="BS153" s="128"/>
      <c r="BT153" s="128"/>
      <c r="BU153" s="128"/>
      <c r="BV153" s="128"/>
      <c r="BW153" s="128"/>
      <c r="BX153" s="128"/>
    </row>
    <row r="154" spans="1:76" ht="14.5" x14ac:dyDescent="0.35">
      <c r="A154" s="127" t="s">
        <v>265</v>
      </c>
      <c r="B154" s="133" t="s">
        <v>266</v>
      </c>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133"/>
      <c r="AU154" s="133"/>
      <c r="AV154" s="133"/>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c r="BR154" s="128"/>
      <c r="BS154" s="128"/>
      <c r="BT154" s="128"/>
      <c r="BU154" s="128"/>
      <c r="BV154" s="128"/>
      <c r="BW154" s="128"/>
      <c r="BX154" s="128"/>
    </row>
    <row r="155" spans="1:76" ht="14.5" x14ac:dyDescent="0.35">
      <c r="A155" s="127" t="s">
        <v>267</v>
      </c>
      <c r="B155" s="133" t="s">
        <v>268</v>
      </c>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c r="AV155" s="133"/>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c r="BR155" s="128"/>
      <c r="BS155" s="128"/>
      <c r="BT155" s="128"/>
      <c r="BU155" s="128"/>
      <c r="BV155" s="128"/>
      <c r="BW155" s="128"/>
      <c r="BX155" s="128"/>
    </row>
    <row r="156" spans="1:76" ht="14.5" x14ac:dyDescent="0.35">
      <c r="A156" s="127" t="s">
        <v>269</v>
      </c>
      <c r="B156" s="133" t="s">
        <v>270</v>
      </c>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row>
    <row r="157" spans="1:76" ht="14.5" x14ac:dyDescent="0.35">
      <c r="A157" s="127" t="s">
        <v>271</v>
      </c>
      <c r="B157" s="133" t="s">
        <v>272</v>
      </c>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c r="AV157" s="133"/>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8"/>
      <c r="BR157" s="128"/>
      <c r="BS157" s="128"/>
      <c r="BT157" s="128"/>
      <c r="BU157" s="128"/>
      <c r="BV157" s="128"/>
      <c r="BW157" s="128"/>
      <c r="BX157" s="128"/>
    </row>
    <row r="158" spans="1:76" ht="14.5" x14ac:dyDescent="0.35">
      <c r="A158" s="127" t="s">
        <v>273</v>
      </c>
      <c r="B158" s="133" t="s">
        <v>274</v>
      </c>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28"/>
      <c r="AX158" s="128"/>
      <c r="AY158" s="128"/>
      <c r="AZ158" s="128"/>
      <c r="BA158" s="128"/>
      <c r="BB158" s="128"/>
      <c r="BC158" s="128"/>
      <c r="BD158" s="128"/>
      <c r="BE158" s="128"/>
      <c r="BF158" s="128"/>
      <c r="BG158" s="128"/>
      <c r="BH158" s="128"/>
      <c r="BI158" s="128"/>
      <c r="BJ158" s="128"/>
      <c r="BK158" s="128"/>
      <c r="BL158" s="128"/>
      <c r="BM158" s="128"/>
      <c r="BN158" s="128"/>
      <c r="BO158" s="128"/>
      <c r="BP158" s="128"/>
      <c r="BQ158" s="128"/>
      <c r="BR158" s="128"/>
      <c r="BS158" s="128"/>
      <c r="BT158" s="128"/>
      <c r="BU158" s="128"/>
      <c r="BV158" s="128"/>
      <c r="BW158" s="128"/>
      <c r="BX158" s="128"/>
    </row>
    <row r="159" spans="1:76" ht="14.5" x14ac:dyDescent="0.35">
      <c r="A159" s="127" t="s">
        <v>275</v>
      </c>
      <c r="B159" s="133" t="s">
        <v>276</v>
      </c>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c r="AT159" s="133"/>
      <c r="AU159" s="133"/>
      <c r="AV159" s="133"/>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128"/>
      <c r="BU159" s="128"/>
      <c r="BV159" s="128"/>
      <c r="BW159" s="128"/>
      <c r="BX159" s="128"/>
    </row>
    <row r="160" spans="1:76" ht="14.5" x14ac:dyDescent="0.35">
      <c r="A160" s="127" t="s">
        <v>277</v>
      </c>
      <c r="B160" s="133" t="s">
        <v>278</v>
      </c>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133"/>
      <c r="AU160" s="133"/>
      <c r="AV160" s="133"/>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c r="BR160" s="128"/>
      <c r="BS160" s="128"/>
      <c r="BT160" s="128"/>
      <c r="BU160" s="128"/>
      <c r="BV160" s="128"/>
      <c r="BW160" s="128"/>
      <c r="BX160" s="128"/>
    </row>
    <row r="161" spans="1:76" ht="14.5" x14ac:dyDescent="0.35">
      <c r="A161" s="127" t="s">
        <v>279</v>
      </c>
      <c r="B161" s="133" t="s">
        <v>280</v>
      </c>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c r="AV161" s="133"/>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128"/>
      <c r="BU161" s="128"/>
      <c r="BV161" s="128"/>
      <c r="BW161" s="128"/>
      <c r="BX161" s="128"/>
    </row>
    <row r="162" spans="1:76" ht="14.5" x14ac:dyDescent="0.35">
      <c r="A162" s="127" t="s">
        <v>281</v>
      </c>
      <c r="B162" s="133" t="s">
        <v>282</v>
      </c>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133"/>
      <c r="AV162" s="133"/>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row>
    <row r="163" spans="1:76" ht="14.5" x14ac:dyDescent="0.35">
      <c r="A163" s="127" t="s">
        <v>283</v>
      </c>
      <c r="B163" s="133" t="s">
        <v>284</v>
      </c>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133"/>
      <c r="AU163" s="133"/>
      <c r="AV163" s="133"/>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row>
    <row r="164" spans="1:76" ht="14.5" x14ac:dyDescent="0.35">
      <c r="A164" s="127" t="s">
        <v>285</v>
      </c>
      <c r="B164" s="133" t="s">
        <v>286</v>
      </c>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row>
    <row r="165" spans="1:76" ht="14.5" x14ac:dyDescent="0.35">
      <c r="A165" s="127" t="s">
        <v>287</v>
      </c>
      <c r="B165" s="133" t="s">
        <v>288</v>
      </c>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c r="AV165" s="133"/>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row>
    <row r="166" spans="1:76" ht="14.5" x14ac:dyDescent="0.35">
      <c r="A166" s="127" t="s">
        <v>289</v>
      </c>
      <c r="B166" s="133" t="s">
        <v>290</v>
      </c>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row>
    <row r="167" spans="1:76" ht="14.5" x14ac:dyDescent="0.35">
      <c r="A167" s="127" t="s">
        <v>291</v>
      </c>
      <c r="B167" s="133" t="s">
        <v>292</v>
      </c>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133"/>
      <c r="AV167" s="133"/>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row>
    <row r="168" spans="1:76" ht="14.5" x14ac:dyDescent="0.35">
      <c r="A168" s="127" t="s">
        <v>293</v>
      </c>
      <c r="B168" s="133" t="s">
        <v>294</v>
      </c>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c r="AV168" s="133"/>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row>
    <row r="169" spans="1:76" ht="14.5" x14ac:dyDescent="0.35">
      <c r="A169" s="127" t="s">
        <v>295</v>
      </c>
      <c r="B169" s="133" t="s">
        <v>296</v>
      </c>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row>
    <row r="170" spans="1:76" ht="14.5" x14ac:dyDescent="0.35">
      <c r="A170" s="127" t="s">
        <v>297</v>
      </c>
      <c r="B170" s="133" t="s">
        <v>298</v>
      </c>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row>
    <row r="171" spans="1:76" ht="14.5" x14ac:dyDescent="0.35">
      <c r="A171" s="127" t="s">
        <v>299</v>
      </c>
      <c r="B171" s="133" t="s">
        <v>300</v>
      </c>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row>
    <row r="172" spans="1:76" ht="14.5" x14ac:dyDescent="0.35">
      <c r="A172" s="127" t="s">
        <v>301</v>
      </c>
      <c r="B172" s="133" t="s">
        <v>302</v>
      </c>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row>
    <row r="173" spans="1:76" ht="14.5" x14ac:dyDescent="0.35">
      <c r="A173" s="127" t="s">
        <v>303</v>
      </c>
      <c r="B173" s="133" t="s">
        <v>304</v>
      </c>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row>
    <row r="174" spans="1:76" ht="14.5" x14ac:dyDescent="0.35">
      <c r="A174" s="127" t="s">
        <v>84</v>
      </c>
      <c r="B174" s="133" t="s">
        <v>305</v>
      </c>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row>
    <row r="175" spans="1:76" ht="14.5" x14ac:dyDescent="0.35">
      <c r="A175" s="127" t="s">
        <v>85</v>
      </c>
      <c r="B175" s="133" t="s">
        <v>306</v>
      </c>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row>
    <row r="176" spans="1:76" ht="14.5" x14ac:dyDescent="0.35">
      <c r="A176" s="127" t="s">
        <v>86</v>
      </c>
      <c r="B176" s="133" t="s">
        <v>307</v>
      </c>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row>
    <row r="177" spans="1:76" ht="14.5" x14ac:dyDescent="0.35">
      <c r="A177" s="127" t="s">
        <v>87</v>
      </c>
      <c r="B177" s="133" t="s">
        <v>308</v>
      </c>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row>
    <row r="178" spans="1:76" ht="14.5" x14ac:dyDescent="0.35">
      <c r="A178" s="127" t="s">
        <v>88</v>
      </c>
      <c r="B178" s="133" t="s">
        <v>309</v>
      </c>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row>
    <row r="179" spans="1:76" ht="14.5" x14ac:dyDescent="0.35">
      <c r="A179" s="127" t="s">
        <v>89</v>
      </c>
      <c r="B179" s="133" t="s">
        <v>310</v>
      </c>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row>
    <row r="180" spans="1:76" ht="14.5" x14ac:dyDescent="0.35">
      <c r="A180" s="127" t="s">
        <v>90</v>
      </c>
      <c r="B180" s="133" t="s">
        <v>311</v>
      </c>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row>
    <row r="181" spans="1:76" ht="14.5" x14ac:dyDescent="0.35">
      <c r="A181" s="127" t="s">
        <v>312</v>
      </c>
      <c r="B181" s="133" t="s">
        <v>313</v>
      </c>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row>
    <row r="182" spans="1:76" ht="14.5" x14ac:dyDescent="0.35">
      <c r="A182" s="127" t="s">
        <v>91</v>
      </c>
      <c r="B182" s="133" t="s">
        <v>314</v>
      </c>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c r="AV182" s="133"/>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row>
    <row r="183" spans="1:76" ht="14.5" x14ac:dyDescent="0.35">
      <c r="A183" s="127" t="s">
        <v>315</v>
      </c>
      <c r="B183" s="133" t="s">
        <v>316</v>
      </c>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row>
    <row r="184" spans="1:76" ht="14.5" x14ac:dyDescent="0.35">
      <c r="A184" s="127" t="s">
        <v>92</v>
      </c>
      <c r="B184" s="133" t="s">
        <v>317</v>
      </c>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c r="AO184" s="133"/>
      <c r="AP184" s="133"/>
      <c r="AQ184" s="133"/>
      <c r="AR184" s="133"/>
      <c r="AS184" s="133"/>
      <c r="AT184" s="133"/>
      <c r="AU184" s="133"/>
      <c r="AV184" s="133"/>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row>
    <row r="185" spans="1:76" ht="14.5" x14ac:dyDescent="0.35">
      <c r="A185" s="127" t="s">
        <v>93</v>
      </c>
      <c r="B185" s="133" t="s">
        <v>318</v>
      </c>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c r="AV185" s="133"/>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row>
    <row r="186" spans="1:76" ht="14.5" x14ac:dyDescent="0.35">
      <c r="A186" s="127" t="s">
        <v>319</v>
      </c>
      <c r="B186" s="133" t="s">
        <v>320</v>
      </c>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c r="AV186" s="133"/>
      <c r="AW186" s="128"/>
      <c r="AX186" s="128"/>
      <c r="AY186" s="128"/>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row>
    <row r="187" spans="1:76" ht="14.5" x14ac:dyDescent="0.35">
      <c r="A187" s="127" t="s">
        <v>321</v>
      </c>
      <c r="B187" s="133" t="s">
        <v>322</v>
      </c>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row>
    <row r="188" spans="1:76" ht="14.5" x14ac:dyDescent="0.35">
      <c r="A188" s="127" t="s">
        <v>323</v>
      </c>
      <c r="B188" s="133" t="s">
        <v>324</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row>
    <row r="189" spans="1:76" ht="14.5" x14ac:dyDescent="0.35">
      <c r="A189" s="127" t="s">
        <v>143</v>
      </c>
      <c r="B189" s="133" t="s">
        <v>325</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row>
    <row r="190" spans="1:76" ht="14.5" x14ac:dyDescent="0.35">
      <c r="A190" s="127" t="s">
        <v>94</v>
      </c>
      <c r="B190" s="133" t="s">
        <v>326</v>
      </c>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c r="AO190" s="133"/>
      <c r="AP190" s="133"/>
      <c r="AQ190" s="133"/>
      <c r="AR190" s="133"/>
      <c r="AS190" s="133"/>
      <c r="AT190" s="133"/>
      <c r="AU190" s="133"/>
      <c r="AV190" s="133"/>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row>
    <row r="191" spans="1:76" ht="14.5" x14ac:dyDescent="0.35">
      <c r="A191" s="127" t="s">
        <v>327</v>
      </c>
      <c r="B191" s="133" t="s">
        <v>328</v>
      </c>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row>
    <row r="192" spans="1:76" ht="14.5" x14ac:dyDescent="0.35">
      <c r="A192" s="127" t="s">
        <v>329</v>
      </c>
      <c r="B192" s="133" t="s">
        <v>330</v>
      </c>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c r="AV192" s="133"/>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row>
    <row r="193" spans="1:76" ht="14.5" x14ac:dyDescent="0.35">
      <c r="A193" s="127" t="s">
        <v>144</v>
      </c>
      <c r="B193" s="133" t="s">
        <v>331</v>
      </c>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row>
    <row r="194" spans="1:76" ht="14.5" x14ac:dyDescent="0.35">
      <c r="A194" s="127" t="s">
        <v>95</v>
      </c>
      <c r="B194" s="133" t="s">
        <v>332</v>
      </c>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row>
    <row r="195" spans="1:76" ht="14.5" x14ac:dyDescent="0.35">
      <c r="A195" s="127" t="s">
        <v>96</v>
      </c>
      <c r="B195" s="133" t="s">
        <v>333</v>
      </c>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133"/>
      <c r="AU195" s="133"/>
      <c r="AV195" s="133"/>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row>
    <row r="196" spans="1:76" ht="14.5" x14ac:dyDescent="0.35">
      <c r="A196" s="127" t="s">
        <v>97</v>
      </c>
      <c r="B196" s="133" t="s">
        <v>334</v>
      </c>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row>
    <row r="197" spans="1:76" ht="14.5" x14ac:dyDescent="0.35">
      <c r="A197" s="127" t="s">
        <v>98</v>
      </c>
      <c r="B197" s="133" t="s">
        <v>335</v>
      </c>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row>
    <row r="198" spans="1:76" ht="14.5" x14ac:dyDescent="0.35">
      <c r="A198" s="127" t="s">
        <v>99</v>
      </c>
      <c r="B198" s="133" t="s">
        <v>300</v>
      </c>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row>
    <row r="199" spans="1:76" ht="14.5" x14ac:dyDescent="0.35">
      <c r="A199" s="127" t="s">
        <v>336</v>
      </c>
      <c r="B199" s="133" t="s">
        <v>337</v>
      </c>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row>
    <row r="200" spans="1:76" ht="14.5" x14ac:dyDescent="0.35">
      <c r="A200" s="127" t="s">
        <v>338</v>
      </c>
      <c r="B200" s="133" t="s">
        <v>339</v>
      </c>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133"/>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row>
    <row r="201" spans="1:76" ht="14.5" x14ac:dyDescent="0.35">
      <c r="A201" s="127" t="s">
        <v>340</v>
      </c>
      <c r="B201" s="133" t="s">
        <v>341</v>
      </c>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c r="AV201" s="133"/>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row>
    <row r="202" spans="1:76" ht="14.5" x14ac:dyDescent="0.35">
      <c r="A202" s="127" t="s">
        <v>342</v>
      </c>
      <c r="B202" s="133" t="s">
        <v>343</v>
      </c>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c r="AO202" s="133"/>
      <c r="AP202" s="133"/>
      <c r="AQ202" s="133"/>
      <c r="AR202" s="133"/>
      <c r="AS202" s="133"/>
      <c r="AT202" s="133"/>
      <c r="AU202" s="133"/>
      <c r="AV202" s="133"/>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row>
    <row r="203" spans="1:76" ht="14.5" x14ac:dyDescent="0.35">
      <c r="A203" s="127" t="s">
        <v>100</v>
      </c>
      <c r="B203" s="133" t="s">
        <v>344</v>
      </c>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c r="AO203" s="133"/>
      <c r="AP203" s="133"/>
      <c r="AQ203" s="133"/>
      <c r="AR203" s="133"/>
      <c r="AS203" s="133"/>
      <c r="AT203" s="133"/>
      <c r="AU203" s="133"/>
      <c r="AV203" s="133"/>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row>
    <row r="204" spans="1:76" ht="14.5" x14ac:dyDescent="0.35">
      <c r="A204" s="127" t="s">
        <v>101</v>
      </c>
      <c r="B204" s="133" t="s">
        <v>345</v>
      </c>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c r="AO204" s="133"/>
      <c r="AP204" s="133"/>
      <c r="AQ204" s="133"/>
      <c r="AR204" s="133"/>
      <c r="AS204" s="133"/>
      <c r="AT204" s="133"/>
      <c r="AU204" s="133"/>
      <c r="AV204" s="133"/>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row>
    <row r="205" spans="1:76" ht="14.5" x14ac:dyDescent="0.35">
      <c r="A205" s="127" t="s">
        <v>346</v>
      </c>
      <c r="B205" s="133" t="s">
        <v>347</v>
      </c>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row>
    <row r="206" spans="1:76" ht="14.5" x14ac:dyDescent="0.35">
      <c r="A206" s="127" t="s">
        <v>102</v>
      </c>
      <c r="B206" s="133" t="s">
        <v>348</v>
      </c>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row>
    <row r="207" spans="1:76" ht="14.5" x14ac:dyDescent="0.35">
      <c r="A207" s="127" t="s">
        <v>349</v>
      </c>
      <c r="B207" s="133" t="s">
        <v>350</v>
      </c>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row>
    <row r="208" spans="1:76" ht="14.5" x14ac:dyDescent="0.35">
      <c r="A208" s="127" t="s">
        <v>351</v>
      </c>
      <c r="B208" s="133" t="s">
        <v>352</v>
      </c>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row>
    <row r="209" spans="1:76" ht="14.5" x14ac:dyDescent="0.35">
      <c r="A209" s="127" t="s">
        <v>353</v>
      </c>
      <c r="B209" s="133" t="s">
        <v>354</v>
      </c>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28"/>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128"/>
      <c r="BV209" s="128"/>
      <c r="BW209" s="128"/>
      <c r="BX209" s="128"/>
    </row>
    <row r="210" spans="1:76" ht="14.5" x14ac:dyDescent="0.35">
      <c r="A210" s="127" t="s">
        <v>355</v>
      </c>
      <c r="B210" s="133" t="s">
        <v>356</v>
      </c>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28"/>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128"/>
      <c r="BV210" s="128"/>
      <c r="BW210" s="128"/>
      <c r="BX210" s="128"/>
    </row>
    <row r="211" spans="1:76" ht="14.5" x14ac:dyDescent="0.35">
      <c r="A211" s="127" t="s">
        <v>357</v>
      </c>
      <c r="B211" s="133" t="s">
        <v>358</v>
      </c>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c r="AV211" s="133"/>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128"/>
      <c r="BV211" s="128"/>
      <c r="BW211" s="128"/>
      <c r="BX211" s="128"/>
    </row>
    <row r="212" spans="1:76" ht="14.5" x14ac:dyDescent="0.35">
      <c r="A212" s="127" t="s">
        <v>359</v>
      </c>
      <c r="B212" s="133" t="s">
        <v>360</v>
      </c>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128"/>
      <c r="BV212" s="128"/>
      <c r="BW212" s="128"/>
      <c r="BX212" s="128"/>
    </row>
    <row r="213" spans="1:76" ht="14.5" x14ac:dyDescent="0.35">
      <c r="A213" s="127" t="s">
        <v>361</v>
      </c>
      <c r="B213" s="133" t="s">
        <v>362</v>
      </c>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c r="AV213" s="133"/>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128"/>
      <c r="BV213" s="128"/>
      <c r="BW213" s="128"/>
      <c r="BX213" s="128"/>
    </row>
    <row r="214" spans="1:76" ht="14.5" x14ac:dyDescent="0.35">
      <c r="A214" s="127" t="s">
        <v>363</v>
      </c>
      <c r="B214" s="133" t="s">
        <v>364</v>
      </c>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c r="AO214" s="133"/>
      <c r="AP214" s="133"/>
      <c r="AQ214" s="133"/>
      <c r="AR214" s="133"/>
      <c r="AS214" s="133"/>
      <c r="AT214" s="133"/>
      <c r="AU214" s="133"/>
      <c r="AV214" s="133"/>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row>
    <row r="215" spans="1:76" ht="14.5" x14ac:dyDescent="0.35">
      <c r="A215" s="127" t="s">
        <v>365</v>
      </c>
      <c r="B215" s="133" t="s">
        <v>366</v>
      </c>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c r="AO215" s="133"/>
      <c r="AP215" s="133"/>
      <c r="AQ215" s="133"/>
      <c r="AR215" s="133"/>
      <c r="AS215" s="133"/>
      <c r="AT215" s="133"/>
      <c r="AU215" s="133"/>
      <c r="AV215" s="133"/>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128"/>
      <c r="BV215" s="128"/>
      <c r="BW215" s="128"/>
      <c r="BX215" s="128"/>
    </row>
    <row r="216" spans="1:76" ht="14.5" x14ac:dyDescent="0.35">
      <c r="A216" s="127" t="s">
        <v>367</v>
      </c>
      <c r="B216" s="133" t="s">
        <v>368</v>
      </c>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c r="AO216" s="133"/>
      <c r="AP216" s="133"/>
      <c r="AQ216" s="133"/>
      <c r="AR216" s="133"/>
      <c r="AS216" s="133"/>
      <c r="AT216" s="133"/>
      <c r="AU216" s="133"/>
      <c r="AV216" s="133"/>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row>
    <row r="217" spans="1:76" ht="14.5" x14ac:dyDescent="0.35">
      <c r="A217" s="127" t="s">
        <v>369</v>
      </c>
      <c r="B217" s="133" t="s">
        <v>370</v>
      </c>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c r="AV217" s="133"/>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128"/>
      <c r="BV217" s="128"/>
      <c r="BW217" s="128"/>
      <c r="BX217" s="128"/>
    </row>
    <row r="218" spans="1:76" ht="14.5" x14ac:dyDescent="0.35">
      <c r="A218" s="127" t="s">
        <v>371</v>
      </c>
      <c r="B218" s="133" t="s">
        <v>372</v>
      </c>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c r="AV218" s="133"/>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row>
    <row r="219" spans="1:76" ht="14.5" x14ac:dyDescent="0.35">
      <c r="A219" s="127" t="s">
        <v>373</v>
      </c>
      <c r="B219" s="133" t="s">
        <v>374</v>
      </c>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3"/>
      <c r="AQ219" s="133"/>
      <c r="AR219" s="133"/>
      <c r="AS219" s="133"/>
      <c r="AT219" s="133"/>
      <c r="AU219" s="133"/>
      <c r="AV219" s="133"/>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128"/>
      <c r="BV219" s="128"/>
      <c r="BW219" s="128"/>
      <c r="BX219" s="128"/>
    </row>
    <row r="220" spans="1:76" ht="14.5" x14ac:dyDescent="0.35">
      <c r="A220" s="127" t="s">
        <v>103</v>
      </c>
      <c r="B220" s="133" t="s">
        <v>375</v>
      </c>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c r="AV220" s="133"/>
      <c r="AW220" s="128"/>
      <c r="AX220" s="128"/>
      <c r="AY220" s="128"/>
      <c r="AZ220" s="128"/>
      <c r="BA220" s="128"/>
      <c r="BB220" s="128"/>
      <c r="BC220" s="128"/>
      <c r="BD220" s="128"/>
      <c r="BE220" s="128"/>
      <c r="BF220" s="128"/>
      <c r="BG220" s="128"/>
      <c r="BH220" s="128"/>
      <c r="BI220" s="128"/>
      <c r="BJ220" s="128"/>
      <c r="BK220" s="128"/>
      <c r="BL220" s="128"/>
      <c r="BM220" s="128"/>
      <c r="BN220" s="128"/>
      <c r="BO220" s="128"/>
      <c r="BP220" s="128"/>
      <c r="BQ220" s="128"/>
      <c r="BR220" s="128"/>
      <c r="BS220" s="128"/>
      <c r="BT220" s="128"/>
      <c r="BU220" s="128"/>
      <c r="BV220" s="128"/>
      <c r="BW220" s="128"/>
      <c r="BX220" s="128"/>
    </row>
    <row r="221" spans="1:76" ht="14.5" x14ac:dyDescent="0.35">
      <c r="A221" s="127" t="s">
        <v>376</v>
      </c>
      <c r="B221" s="133" t="s">
        <v>377</v>
      </c>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c r="AO221" s="133"/>
      <c r="AP221" s="133"/>
      <c r="AQ221" s="133"/>
      <c r="AR221" s="133"/>
      <c r="AS221" s="133"/>
      <c r="AT221" s="133"/>
      <c r="AU221" s="133"/>
      <c r="AV221" s="133"/>
      <c r="AW221" s="128"/>
      <c r="AX221" s="128"/>
      <c r="AY221" s="128"/>
      <c r="AZ221" s="128"/>
      <c r="BA221" s="128"/>
      <c r="BB221" s="128"/>
      <c r="BC221" s="128"/>
      <c r="BD221" s="128"/>
      <c r="BE221" s="128"/>
      <c r="BF221" s="128"/>
      <c r="BG221" s="128"/>
      <c r="BH221" s="128"/>
      <c r="BI221" s="128"/>
      <c r="BJ221" s="128"/>
      <c r="BK221" s="128"/>
      <c r="BL221" s="128"/>
      <c r="BM221" s="128"/>
      <c r="BN221" s="128"/>
      <c r="BO221" s="128"/>
      <c r="BP221" s="128"/>
      <c r="BQ221" s="128"/>
      <c r="BR221" s="128"/>
      <c r="BS221" s="128"/>
      <c r="BT221" s="128"/>
      <c r="BU221" s="128"/>
      <c r="BV221" s="128"/>
      <c r="BW221" s="128"/>
      <c r="BX221" s="128"/>
    </row>
    <row r="222" spans="1:76" ht="14.5" x14ac:dyDescent="0.35">
      <c r="A222" s="127" t="s">
        <v>104</v>
      </c>
      <c r="B222" s="133" t="s">
        <v>378</v>
      </c>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28"/>
      <c r="AX222" s="128"/>
      <c r="AY222" s="128"/>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c r="BX222" s="128"/>
    </row>
    <row r="223" spans="1:76" ht="14.5" x14ac:dyDescent="0.35">
      <c r="A223" s="127" t="s">
        <v>379</v>
      </c>
      <c r="B223" s="133" t="s">
        <v>380</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c r="AO223" s="133"/>
      <c r="AP223" s="133"/>
      <c r="AQ223" s="133"/>
      <c r="AR223" s="133"/>
      <c r="AS223" s="133"/>
      <c r="AT223" s="133"/>
      <c r="AU223" s="133"/>
      <c r="AV223" s="133"/>
      <c r="AW223" s="128"/>
      <c r="AX223" s="128"/>
      <c r="AY223" s="128"/>
      <c r="AZ223" s="128"/>
      <c r="BA223" s="128"/>
      <c r="BB223" s="128"/>
      <c r="BC223" s="128"/>
      <c r="BD223" s="128"/>
      <c r="BE223" s="128"/>
      <c r="BF223" s="128"/>
      <c r="BG223" s="128"/>
      <c r="BH223" s="128"/>
      <c r="BI223" s="128"/>
      <c r="BJ223" s="128"/>
      <c r="BK223" s="128"/>
      <c r="BL223" s="128"/>
      <c r="BM223" s="128"/>
      <c r="BN223" s="128"/>
      <c r="BO223" s="128"/>
      <c r="BP223" s="128"/>
      <c r="BQ223" s="128"/>
      <c r="BR223" s="128"/>
      <c r="BS223" s="128"/>
      <c r="BT223" s="128"/>
      <c r="BU223" s="128"/>
      <c r="BV223" s="128"/>
      <c r="BW223" s="128"/>
      <c r="BX223" s="128"/>
    </row>
    <row r="224" spans="1:76" ht="14.5" x14ac:dyDescent="0.35">
      <c r="A224" s="127" t="s">
        <v>381</v>
      </c>
      <c r="B224" s="133" t="s">
        <v>382</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c r="AV224" s="133"/>
      <c r="AW224" s="128"/>
      <c r="AX224" s="128"/>
      <c r="AY224" s="128"/>
      <c r="AZ224" s="128"/>
      <c r="BA224" s="128"/>
      <c r="BB224" s="128"/>
      <c r="BC224" s="128"/>
      <c r="BD224" s="128"/>
      <c r="BE224" s="128"/>
      <c r="BF224" s="128"/>
      <c r="BG224" s="128"/>
      <c r="BH224" s="128"/>
      <c r="BI224" s="128"/>
      <c r="BJ224" s="128"/>
      <c r="BK224" s="128"/>
      <c r="BL224" s="128"/>
      <c r="BM224" s="128"/>
      <c r="BN224" s="128"/>
      <c r="BO224" s="128"/>
      <c r="BP224" s="128"/>
      <c r="BQ224" s="128"/>
      <c r="BR224" s="128"/>
      <c r="BS224" s="128"/>
      <c r="BT224" s="128"/>
      <c r="BU224" s="128"/>
      <c r="BV224" s="128"/>
      <c r="BW224" s="128"/>
      <c r="BX224" s="128"/>
    </row>
    <row r="225" spans="1:76" ht="14.5" x14ac:dyDescent="0.35">
      <c r="A225" s="127" t="s">
        <v>383</v>
      </c>
      <c r="B225" s="133" t="s">
        <v>384</v>
      </c>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c r="AO225" s="133"/>
      <c r="AP225" s="133"/>
      <c r="AQ225" s="133"/>
      <c r="AR225" s="133"/>
      <c r="AS225" s="133"/>
      <c r="AT225" s="133"/>
      <c r="AU225" s="133"/>
      <c r="AV225" s="133"/>
      <c r="AW225" s="128"/>
      <c r="AX225" s="128"/>
      <c r="AY225" s="128"/>
      <c r="AZ225" s="128"/>
      <c r="BA225" s="128"/>
      <c r="BB225" s="128"/>
      <c r="BC225" s="128"/>
      <c r="BD225" s="128"/>
      <c r="BE225" s="128"/>
      <c r="BF225" s="128"/>
      <c r="BG225" s="128"/>
      <c r="BH225" s="128"/>
      <c r="BI225" s="128"/>
      <c r="BJ225" s="128"/>
      <c r="BK225" s="128"/>
      <c r="BL225" s="128"/>
      <c r="BM225" s="128"/>
      <c r="BN225" s="128"/>
      <c r="BO225" s="128"/>
      <c r="BP225" s="128"/>
      <c r="BQ225" s="128"/>
      <c r="BR225" s="128"/>
      <c r="BS225" s="128"/>
      <c r="BT225" s="128"/>
      <c r="BU225" s="128"/>
      <c r="BV225" s="128"/>
      <c r="BW225" s="128"/>
      <c r="BX225" s="128"/>
    </row>
    <row r="226" spans="1:76" ht="14.5" x14ac:dyDescent="0.35">
      <c r="A226" s="127" t="s">
        <v>385</v>
      </c>
      <c r="B226" s="133" t="s">
        <v>386</v>
      </c>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c r="AO226" s="133"/>
      <c r="AP226" s="133"/>
      <c r="AQ226" s="133"/>
      <c r="AR226" s="133"/>
      <c r="AS226" s="133"/>
      <c r="AT226" s="133"/>
      <c r="AU226" s="133"/>
      <c r="AV226" s="133"/>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8"/>
      <c r="BR226" s="128"/>
      <c r="BS226" s="128"/>
      <c r="BT226" s="128"/>
      <c r="BU226" s="128"/>
      <c r="BV226" s="128"/>
      <c r="BW226" s="128"/>
      <c r="BX226" s="128"/>
    </row>
    <row r="227" spans="1:76" ht="14.5" x14ac:dyDescent="0.35">
      <c r="A227" s="127" t="s">
        <v>105</v>
      </c>
      <c r="B227" s="133" t="s">
        <v>387</v>
      </c>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c r="AO227" s="133"/>
      <c r="AP227" s="133"/>
      <c r="AQ227" s="133"/>
      <c r="AR227" s="133"/>
      <c r="AS227" s="133"/>
      <c r="AT227" s="133"/>
      <c r="AU227" s="133"/>
      <c r="AV227" s="133"/>
      <c r="AW227" s="128"/>
      <c r="AX227" s="128"/>
      <c r="AY227" s="128"/>
      <c r="AZ227" s="128"/>
      <c r="BA227" s="128"/>
      <c r="BB227" s="128"/>
      <c r="BC227" s="128"/>
      <c r="BD227" s="128"/>
      <c r="BE227" s="128"/>
      <c r="BF227" s="128"/>
      <c r="BG227" s="128"/>
      <c r="BH227" s="128"/>
      <c r="BI227" s="128"/>
      <c r="BJ227" s="128"/>
      <c r="BK227" s="128"/>
      <c r="BL227" s="128"/>
      <c r="BM227" s="128"/>
      <c r="BN227" s="128"/>
      <c r="BO227" s="128"/>
      <c r="BP227" s="128"/>
      <c r="BQ227" s="128"/>
      <c r="BR227" s="128"/>
      <c r="BS227" s="128"/>
      <c r="BT227" s="128"/>
      <c r="BU227" s="128"/>
      <c r="BV227" s="128"/>
      <c r="BW227" s="128"/>
      <c r="BX227" s="128"/>
    </row>
    <row r="228" spans="1:76" ht="14.5" x14ac:dyDescent="0.35">
      <c r="A228" s="127" t="s">
        <v>106</v>
      </c>
      <c r="B228" s="133" t="s">
        <v>388</v>
      </c>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c r="AO228" s="133"/>
      <c r="AP228" s="133"/>
      <c r="AQ228" s="133"/>
      <c r="AR228" s="133"/>
      <c r="AS228" s="133"/>
      <c r="AT228" s="133"/>
      <c r="AU228" s="133"/>
      <c r="AV228" s="133"/>
      <c r="AW228" s="128"/>
      <c r="AX228" s="128"/>
      <c r="AY228" s="128"/>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c r="BX228" s="128"/>
    </row>
    <row r="229" spans="1:76" ht="14.5" x14ac:dyDescent="0.35">
      <c r="A229" s="127" t="s">
        <v>389</v>
      </c>
      <c r="B229" s="133" t="s">
        <v>390</v>
      </c>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28"/>
      <c r="AX229" s="128"/>
      <c r="AY229" s="128"/>
      <c r="AZ229" s="128"/>
      <c r="BA229" s="128"/>
      <c r="BB229" s="128"/>
      <c r="BC229" s="128"/>
      <c r="BD229" s="128"/>
      <c r="BE229" s="128"/>
      <c r="BF229" s="128"/>
      <c r="BG229" s="128"/>
      <c r="BH229" s="128"/>
      <c r="BI229" s="128"/>
      <c r="BJ229" s="128"/>
      <c r="BK229" s="128"/>
      <c r="BL229" s="128"/>
      <c r="BM229" s="128"/>
      <c r="BN229" s="128"/>
      <c r="BO229" s="128"/>
      <c r="BP229" s="128"/>
      <c r="BQ229" s="128"/>
      <c r="BR229" s="128"/>
      <c r="BS229" s="128"/>
      <c r="BT229" s="128"/>
      <c r="BU229" s="128"/>
      <c r="BV229" s="128"/>
      <c r="BW229" s="128"/>
      <c r="BX229" s="128"/>
    </row>
    <row r="230" spans="1:76" ht="14.5" x14ac:dyDescent="0.35">
      <c r="A230" s="127" t="s">
        <v>107</v>
      </c>
      <c r="B230" s="133" t="s">
        <v>391</v>
      </c>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c r="AV230" s="133"/>
      <c r="AW230" s="128"/>
      <c r="AX230" s="128"/>
      <c r="AY230" s="128"/>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row>
    <row r="231" spans="1:76" ht="14.5" x14ac:dyDescent="0.35">
      <c r="A231" s="127" t="s">
        <v>392</v>
      </c>
      <c r="B231" s="133" t="s">
        <v>393</v>
      </c>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c r="AO231" s="133"/>
      <c r="AP231" s="133"/>
      <c r="AQ231" s="133"/>
      <c r="AR231" s="133"/>
      <c r="AS231" s="133"/>
      <c r="AT231" s="133"/>
      <c r="AU231" s="133"/>
      <c r="AV231" s="133"/>
      <c r="AW231" s="128"/>
      <c r="AX231" s="128"/>
      <c r="AY231" s="128"/>
      <c r="AZ231" s="128"/>
      <c r="BA231" s="128"/>
      <c r="BB231" s="128"/>
      <c r="BC231" s="128"/>
      <c r="BD231" s="128"/>
      <c r="BE231" s="128"/>
      <c r="BF231" s="128"/>
      <c r="BG231" s="128"/>
      <c r="BH231" s="128"/>
      <c r="BI231" s="128"/>
      <c r="BJ231" s="128"/>
      <c r="BK231" s="128"/>
      <c r="BL231" s="128"/>
      <c r="BM231" s="128"/>
      <c r="BN231" s="128"/>
      <c r="BO231" s="128"/>
      <c r="BP231" s="128"/>
      <c r="BQ231" s="128"/>
      <c r="BR231" s="128"/>
      <c r="BS231" s="128"/>
      <c r="BT231" s="128"/>
      <c r="BU231" s="128"/>
      <c r="BV231" s="128"/>
      <c r="BW231" s="128"/>
      <c r="BX231" s="128"/>
    </row>
    <row r="232" spans="1:76" ht="14.5" x14ac:dyDescent="0.35">
      <c r="A232" s="127" t="s">
        <v>108</v>
      </c>
      <c r="B232" s="133" t="s">
        <v>394</v>
      </c>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c r="AO232" s="133"/>
      <c r="AP232" s="133"/>
      <c r="AQ232" s="133"/>
      <c r="AR232" s="133"/>
      <c r="AS232" s="133"/>
      <c r="AT232" s="133"/>
      <c r="AU232" s="133"/>
      <c r="AV232" s="133"/>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c r="BX232" s="128"/>
    </row>
    <row r="233" spans="1:76" ht="14.5" x14ac:dyDescent="0.35">
      <c r="A233" s="127" t="s">
        <v>109</v>
      </c>
      <c r="B233" s="133" t="s">
        <v>395</v>
      </c>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c r="AO233" s="133"/>
      <c r="AP233" s="133"/>
      <c r="AQ233" s="133"/>
      <c r="AR233" s="133"/>
      <c r="AS233" s="133"/>
      <c r="AT233" s="133"/>
      <c r="AU233" s="133"/>
      <c r="AV233" s="133"/>
      <c r="AW233" s="128"/>
      <c r="AX233" s="128"/>
      <c r="AY233" s="128"/>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128"/>
      <c r="BX233" s="128"/>
    </row>
    <row r="234" spans="1:76" ht="14.5" x14ac:dyDescent="0.35">
      <c r="A234" s="127" t="s">
        <v>396</v>
      </c>
      <c r="B234" s="133" t="s">
        <v>397</v>
      </c>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c r="AO234" s="133"/>
      <c r="AP234" s="133"/>
      <c r="AQ234" s="133"/>
      <c r="AR234" s="133"/>
      <c r="AS234" s="133"/>
      <c r="AT234" s="133"/>
      <c r="AU234" s="133"/>
      <c r="AV234" s="133"/>
      <c r="AW234" s="128"/>
      <c r="AX234" s="128"/>
      <c r="AY234" s="128"/>
      <c r="AZ234" s="128"/>
      <c r="BA234" s="128"/>
      <c r="BB234" s="128"/>
      <c r="BC234" s="128"/>
      <c r="BD234" s="128"/>
      <c r="BE234" s="128"/>
      <c r="BF234" s="128"/>
      <c r="BG234" s="128"/>
      <c r="BH234" s="128"/>
      <c r="BI234" s="128"/>
      <c r="BJ234" s="128"/>
      <c r="BK234" s="128"/>
      <c r="BL234" s="128"/>
      <c r="BM234" s="128"/>
      <c r="BN234" s="128"/>
      <c r="BO234" s="128"/>
      <c r="BP234" s="128"/>
      <c r="BQ234" s="128"/>
      <c r="BR234" s="128"/>
      <c r="BS234" s="128"/>
      <c r="BT234" s="128"/>
      <c r="BU234" s="128"/>
      <c r="BV234" s="128"/>
      <c r="BW234" s="128"/>
      <c r="BX234" s="128"/>
    </row>
    <row r="235" spans="1:76" ht="14.5" x14ac:dyDescent="0.35">
      <c r="A235" s="127" t="s">
        <v>110</v>
      </c>
      <c r="B235" s="133" t="s">
        <v>398</v>
      </c>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c r="AO235" s="133"/>
      <c r="AP235" s="133"/>
      <c r="AQ235" s="133"/>
      <c r="AR235" s="133"/>
      <c r="AS235" s="133"/>
      <c r="AT235" s="133"/>
      <c r="AU235" s="133"/>
      <c r="AV235" s="133"/>
      <c r="AW235" s="128"/>
      <c r="AX235" s="128"/>
      <c r="AY235" s="128"/>
      <c r="AZ235" s="128"/>
      <c r="BA235" s="128"/>
      <c r="BB235" s="128"/>
      <c r="BC235" s="128"/>
      <c r="BD235" s="128"/>
      <c r="BE235" s="128"/>
      <c r="BF235" s="128"/>
      <c r="BG235" s="128"/>
      <c r="BH235" s="128"/>
      <c r="BI235" s="128"/>
      <c r="BJ235" s="128"/>
      <c r="BK235" s="128"/>
      <c r="BL235" s="128"/>
      <c r="BM235" s="128"/>
      <c r="BN235" s="128"/>
      <c r="BO235" s="128"/>
      <c r="BP235" s="128"/>
      <c r="BQ235" s="128"/>
      <c r="BR235" s="128"/>
      <c r="BS235" s="128"/>
      <c r="BT235" s="128"/>
      <c r="BU235" s="128"/>
      <c r="BV235" s="128"/>
      <c r="BW235" s="128"/>
      <c r="BX235" s="128"/>
    </row>
    <row r="236" spans="1:76" ht="14.5" x14ac:dyDescent="0.35">
      <c r="A236" s="127" t="s">
        <v>111</v>
      </c>
      <c r="B236" s="133" t="s">
        <v>399</v>
      </c>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28"/>
      <c r="AX236" s="128"/>
      <c r="AY236" s="128"/>
      <c r="AZ236" s="128"/>
      <c r="BA236" s="128"/>
      <c r="BB236" s="128"/>
      <c r="BC236" s="128"/>
      <c r="BD236" s="128"/>
      <c r="BE236" s="128"/>
      <c r="BF236" s="128"/>
      <c r="BG236" s="128"/>
      <c r="BH236" s="128"/>
      <c r="BI236" s="128"/>
      <c r="BJ236" s="128"/>
      <c r="BK236" s="128"/>
      <c r="BL236" s="128"/>
      <c r="BM236" s="128"/>
      <c r="BN236" s="128"/>
      <c r="BO236" s="128"/>
      <c r="BP236" s="128"/>
      <c r="BQ236" s="128"/>
      <c r="BR236" s="128"/>
      <c r="BS236" s="128"/>
      <c r="BT236" s="128"/>
      <c r="BU236" s="128"/>
      <c r="BV236" s="128"/>
      <c r="BW236" s="128"/>
      <c r="BX236" s="128"/>
    </row>
    <row r="237" spans="1:76" ht="14.5" x14ac:dyDescent="0.35">
      <c r="A237" s="127" t="s">
        <v>112</v>
      </c>
      <c r="B237" s="133" t="s">
        <v>400</v>
      </c>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28"/>
      <c r="AX237" s="128"/>
      <c r="AY237" s="128"/>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row>
    <row r="238" spans="1:76" ht="14.5" x14ac:dyDescent="0.35">
      <c r="A238" s="127" t="s">
        <v>113</v>
      </c>
      <c r="B238" s="133" t="s">
        <v>401</v>
      </c>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28"/>
      <c r="AX238" s="128"/>
      <c r="AY238" s="128"/>
      <c r="AZ238" s="128"/>
      <c r="BA238" s="128"/>
      <c r="BB238" s="128"/>
      <c r="BC238" s="128"/>
      <c r="BD238" s="128"/>
      <c r="BE238" s="128"/>
      <c r="BF238" s="128"/>
      <c r="BG238" s="128"/>
      <c r="BH238" s="128"/>
      <c r="BI238" s="128"/>
      <c r="BJ238" s="128"/>
      <c r="BK238" s="128"/>
      <c r="BL238" s="128"/>
      <c r="BM238" s="128"/>
      <c r="BN238" s="128"/>
      <c r="BO238" s="128"/>
      <c r="BP238" s="128"/>
      <c r="BQ238" s="128"/>
      <c r="BR238" s="128"/>
      <c r="BS238" s="128"/>
      <c r="BT238" s="128"/>
      <c r="BU238" s="128"/>
      <c r="BV238" s="128"/>
      <c r="BW238" s="128"/>
      <c r="BX238" s="128"/>
    </row>
    <row r="239" spans="1:76" ht="14.5" x14ac:dyDescent="0.35">
      <c r="A239" s="127" t="s">
        <v>114</v>
      </c>
      <c r="B239" s="133" t="s">
        <v>402</v>
      </c>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28"/>
      <c r="AX239" s="128"/>
      <c r="AY239" s="128"/>
      <c r="AZ239" s="128"/>
      <c r="BA239" s="128"/>
      <c r="BB239" s="128"/>
      <c r="BC239" s="128"/>
      <c r="BD239" s="128"/>
      <c r="BE239" s="128"/>
      <c r="BF239" s="128"/>
      <c r="BG239" s="128"/>
      <c r="BH239" s="128"/>
      <c r="BI239" s="128"/>
      <c r="BJ239" s="128"/>
      <c r="BK239" s="128"/>
      <c r="BL239" s="128"/>
      <c r="BM239" s="128"/>
      <c r="BN239" s="128"/>
      <c r="BO239" s="128"/>
      <c r="BP239" s="128"/>
      <c r="BQ239" s="128"/>
      <c r="BR239" s="128"/>
      <c r="BS239" s="128"/>
      <c r="BT239" s="128"/>
      <c r="BU239" s="128"/>
      <c r="BV239" s="128"/>
      <c r="BW239" s="128"/>
      <c r="BX239" s="128"/>
    </row>
    <row r="240" spans="1:76" ht="14.5" x14ac:dyDescent="0.35">
      <c r="A240" s="127" t="s">
        <v>403</v>
      </c>
      <c r="B240" s="133" t="s">
        <v>404</v>
      </c>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28"/>
      <c r="AX240" s="128"/>
      <c r="AY240" s="128"/>
      <c r="AZ240" s="128"/>
      <c r="BA240" s="128"/>
      <c r="BB240" s="128"/>
      <c r="BC240" s="128"/>
      <c r="BD240" s="128"/>
      <c r="BE240" s="128"/>
      <c r="BF240" s="128"/>
      <c r="BG240" s="128"/>
      <c r="BH240" s="128"/>
      <c r="BI240" s="128"/>
      <c r="BJ240" s="128"/>
      <c r="BK240" s="128"/>
      <c r="BL240" s="128"/>
      <c r="BM240" s="128"/>
      <c r="BN240" s="128"/>
      <c r="BO240" s="128"/>
      <c r="BP240" s="128"/>
      <c r="BQ240" s="128"/>
      <c r="BR240" s="128"/>
      <c r="BS240" s="128"/>
      <c r="BT240" s="128"/>
      <c r="BU240" s="128"/>
      <c r="BV240" s="128"/>
      <c r="BW240" s="128"/>
      <c r="BX240" s="128"/>
    </row>
    <row r="241" spans="1:76" ht="14.5" x14ac:dyDescent="0.35">
      <c r="A241" s="127" t="s">
        <v>115</v>
      </c>
      <c r="B241" s="133" t="s">
        <v>405</v>
      </c>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28"/>
      <c r="AX241" s="128"/>
      <c r="AY241" s="128"/>
      <c r="AZ241" s="128"/>
      <c r="BA241" s="128"/>
      <c r="BB241" s="128"/>
      <c r="BC241" s="128"/>
      <c r="BD241" s="128"/>
      <c r="BE241" s="128"/>
      <c r="BF241" s="128"/>
      <c r="BG241" s="128"/>
      <c r="BH241" s="128"/>
      <c r="BI241" s="128"/>
      <c r="BJ241" s="128"/>
      <c r="BK241" s="128"/>
      <c r="BL241" s="128"/>
      <c r="BM241" s="128"/>
      <c r="BN241" s="128"/>
      <c r="BO241" s="128"/>
      <c r="BP241" s="128"/>
      <c r="BQ241" s="128"/>
      <c r="BR241" s="128"/>
      <c r="BS241" s="128"/>
      <c r="BT241" s="128"/>
      <c r="BU241" s="128"/>
      <c r="BV241" s="128"/>
      <c r="BW241" s="128"/>
      <c r="BX241" s="128"/>
    </row>
    <row r="242" spans="1:76" ht="14.5" x14ac:dyDescent="0.35">
      <c r="A242" s="127" t="s">
        <v>406</v>
      </c>
      <c r="B242" s="133" t="s">
        <v>407</v>
      </c>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28"/>
      <c r="AX242" s="128"/>
      <c r="AY242" s="128"/>
      <c r="AZ242" s="128"/>
      <c r="BA242" s="128"/>
      <c r="BB242" s="128"/>
      <c r="BC242" s="128"/>
      <c r="BD242" s="128"/>
      <c r="BE242" s="128"/>
      <c r="BF242" s="128"/>
      <c r="BG242" s="128"/>
      <c r="BH242" s="128"/>
      <c r="BI242" s="128"/>
      <c r="BJ242" s="128"/>
      <c r="BK242" s="128"/>
      <c r="BL242" s="128"/>
      <c r="BM242" s="128"/>
      <c r="BN242" s="128"/>
      <c r="BO242" s="128"/>
      <c r="BP242" s="128"/>
      <c r="BQ242" s="128"/>
      <c r="BR242" s="128"/>
      <c r="BS242" s="128"/>
      <c r="BT242" s="128"/>
      <c r="BU242" s="128"/>
      <c r="BV242" s="128"/>
      <c r="BW242" s="128"/>
      <c r="BX242" s="128"/>
    </row>
    <row r="243" spans="1:76" ht="14.5" x14ac:dyDescent="0.35">
      <c r="A243" s="127" t="s">
        <v>116</v>
      </c>
      <c r="B243" s="133" t="s">
        <v>408</v>
      </c>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row>
    <row r="244" spans="1:76" ht="14.5" x14ac:dyDescent="0.35">
      <c r="A244" s="127" t="s">
        <v>117</v>
      </c>
      <c r="B244" s="133" t="s">
        <v>409</v>
      </c>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c r="AO244" s="133"/>
      <c r="AP244" s="133"/>
      <c r="AQ244" s="133"/>
      <c r="AR244" s="133"/>
      <c r="AS244" s="133"/>
      <c r="AT244" s="133"/>
      <c r="AU244" s="133"/>
      <c r="AV244" s="133"/>
      <c r="AW244" s="128"/>
      <c r="AX244" s="128"/>
      <c r="AY244" s="128"/>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128"/>
    </row>
    <row r="245" spans="1:76" ht="14.5" x14ac:dyDescent="0.35">
      <c r="A245" s="127" t="s">
        <v>118</v>
      </c>
      <c r="B245" s="133" t="s">
        <v>410</v>
      </c>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c r="AO245" s="133"/>
      <c r="AP245" s="133"/>
      <c r="AQ245" s="133"/>
      <c r="AR245" s="133"/>
      <c r="AS245" s="133"/>
      <c r="AT245" s="133"/>
      <c r="AU245" s="133"/>
      <c r="AV245" s="133"/>
      <c r="AW245" s="128"/>
      <c r="AX245" s="128"/>
      <c r="AY245" s="128"/>
      <c r="AZ245" s="128"/>
      <c r="BA245" s="128"/>
      <c r="BB245" s="128"/>
      <c r="BC245" s="128"/>
      <c r="BD245" s="128"/>
      <c r="BE245" s="128"/>
      <c r="BF245" s="128"/>
      <c r="BG245" s="128"/>
      <c r="BH245" s="128"/>
      <c r="BI245" s="128"/>
      <c r="BJ245" s="128"/>
      <c r="BK245" s="128"/>
      <c r="BL245" s="128"/>
      <c r="BM245" s="128"/>
      <c r="BN245" s="128"/>
      <c r="BO245" s="128"/>
      <c r="BP245" s="128"/>
      <c r="BQ245" s="128"/>
      <c r="BR245" s="128"/>
      <c r="BS245" s="128"/>
      <c r="BT245" s="128"/>
      <c r="BU245" s="128"/>
      <c r="BV245" s="128"/>
      <c r="BW245" s="128"/>
      <c r="BX245" s="128"/>
    </row>
    <row r="246" spans="1:76" ht="14.5" x14ac:dyDescent="0.35">
      <c r="A246" s="127" t="s">
        <v>119</v>
      </c>
      <c r="B246" s="133" t="s">
        <v>411</v>
      </c>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c r="AO246" s="133"/>
      <c r="AP246" s="133"/>
      <c r="AQ246" s="133"/>
      <c r="AR246" s="133"/>
      <c r="AS246" s="133"/>
      <c r="AT246" s="133"/>
      <c r="AU246" s="133"/>
      <c r="AV246" s="133"/>
      <c r="AW246" s="128"/>
      <c r="AX246" s="128"/>
      <c r="AY246" s="128"/>
      <c r="AZ246" s="128"/>
      <c r="BA246" s="128"/>
      <c r="BB246" s="128"/>
      <c r="BC246" s="128"/>
      <c r="BD246" s="128"/>
      <c r="BE246" s="128"/>
      <c r="BF246" s="128"/>
      <c r="BG246" s="128"/>
      <c r="BH246" s="128"/>
      <c r="BI246" s="128"/>
      <c r="BJ246" s="128"/>
      <c r="BK246" s="128"/>
      <c r="BL246" s="128"/>
      <c r="BM246" s="128"/>
      <c r="BN246" s="128"/>
      <c r="BO246" s="128"/>
      <c r="BP246" s="128"/>
      <c r="BQ246" s="128"/>
      <c r="BR246" s="128"/>
      <c r="BS246" s="128"/>
      <c r="BT246" s="128"/>
      <c r="BU246" s="128"/>
      <c r="BV246" s="128"/>
      <c r="BW246" s="128"/>
      <c r="BX246" s="128"/>
    </row>
    <row r="247" spans="1:76" ht="14.5" x14ac:dyDescent="0.35">
      <c r="A247" s="127" t="s">
        <v>120</v>
      </c>
      <c r="B247" s="133" t="s">
        <v>412</v>
      </c>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row>
    <row r="248" spans="1:76" ht="14.5" x14ac:dyDescent="0.35">
      <c r="A248" s="127" t="s">
        <v>121</v>
      </c>
      <c r="B248" s="133" t="s">
        <v>413</v>
      </c>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row>
    <row r="249" spans="1:76" ht="14.5" x14ac:dyDescent="0.35">
      <c r="A249" s="127" t="s">
        <v>414</v>
      </c>
      <c r="B249" s="133" t="s">
        <v>415</v>
      </c>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28"/>
      <c r="AX249" s="128"/>
      <c r="AY249" s="128"/>
      <c r="AZ249" s="128"/>
      <c r="BA249" s="128"/>
      <c r="BB249" s="128"/>
      <c r="BC249" s="128"/>
      <c r="BD249" s="128"/>
      <c r="BE249" s="128"/>
      <c r="BF249" s="128"/>
      <c r="BG249" s="128"/>
      <c r="BH249" s="128"/>
      <c r="BI249" s="128"/>
      <c r="BJ249" s="128"/>
      <c r="BK249" s="128"/>
      <c r="BL249" s="128"/>
      <c r="BM249" s="128"/>
      <c r="BN249" s="128"/>
      <c r="BO249" s="128"/>
      <c r="BP249" s="128"/>
      <c r="BQ249" s="128"/>
      <c r="BR249" s="128"/>
      <c r="BS249" s="128"/>
      <c r="BT249" s="128"/>
      <c r="BU249" s="128"/>
      <c r="BV249" s="128"/>
      <c r="BW249" s="128"/>
      <c r="BX249" s="128"/>
    </row>
    <row r="250" spans="1:76" ht="14.5" x14ac:dyDescent="0.35">
      <c r="A250" s="127" t="s">
        <v>416</v>
      </c>
      <c r="B250" s="133" t="s">
        <v>417</v>
      </c>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c r="AO250" s="133"/>
      <c r="AP250" s="133"/>
      <c r="AQ250" s="133"/>
      <c r="AR250" s="133"/>
      <c r="AS250" s="133"/>
      <c r="AT250" s="133"/>
      <c r="AU250" s="133"/>
      <c r="AV250" s="133"/>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row>
    <row r="251" spans="1:76" ht="14.5" x14ac:dyDescent="0.35">
      <c r="A251" s="127" t="s">
        <v>122</v>
      </c>
      <c r="B251" s="133" t="s">
        <v>418</v>
      </c>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28"/>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row>
    <row r="252" spans="1:76" ht="14.5" x14ac:dyDescent="0.35">
      <c r="A252" s="127" t="s">
        <v>46</v>
      </c>
      <c r="B252" s="133" t="s">
        <v>159</v>
      </c>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c r="AO252" s="133"/>
      <c r="AP252" s="133"/>
      <c r="AQ252" s="133"/>
      <c r="AR252" s="133"/>
      <c r="AS252" s="133"/>
      <c r="AT252" s="133"/>
      <c r="AU252" s="133"/>
      <c r="AV252" s="133"/>
      <c r="AW252" s="128"/>
      <c r="AX252" s="128"/>
      <c r="AY252" s="128"/>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128"/>
    </row>
    <row r="253" spans="1:76" ht="14.5" x14ac:dyDescent="0.35">
      <c r="A253" s="127" t="s">
        <v>47</v>
      </c>
      <c r="B253" s="133" t="s">
        <v>160</v>
      </c>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28"/>
      <c r="AX253" s="128"/>
      <c r="AY253" s="128"/>
      <c r="AZ253" s="128"/>
      <c r="BA253" s="128"/>
      <c r="BB253" s="128"/>
      <c r="BC253" s="128"/>
      <c r="BD253" s="128"/>
      <c r="BE253" s="128"/>
      <c r="BF253" s="128"/>
      <c r="BG253" s="128"/>
      <c r="BH253" s="128"/>
      <c r="BI253" s="128"/>
      <c r="BJ253" s="128"/>
      <c r="BK253" s="128"/>
      <c r="BL253" s="128"/>
      <c r="BM253" s="128"/>
      <c r="BN253" s="128"/>
      <c r="BO253" s="128"/>
      <c r="BP253" s="128"/>
      <c r="BQ253" s="128"/>
      <c r="BR253" s="128"/>
      <c r="BS253" s="128"/>
      <c r="BT253" s="128"/>
      <c r="BU253" s="128"/>
      <c r="BV253" s="128"/>
      <c r="BW253" s="128"/>
      <c r="BX253" s="128"/>
    </row>
    <row r="254" spans="1:76" ht="14.5" x14ac:dyDescent="0.35">
      <c r="A254" s="127" t="s">
        <v>48</v>
      </c>
      <c r="B254" s="133" t="s">
        <v>161</v>
      </c>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c r="AO254" s="133"/>
      <c r="AP254" s="133"/>
      <c r="AQ254" s="133"/>
      <c r="AR254" s="133"/>
      <c r="AS254" s="133"/>
      <c r="AT254" s="133"/>
      <c r="AU254" s="133"/>
      <c r="AV254" s="133"/>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row>
    <row r="255" spans="1:76" ht="14.5" x14ac:dyDescent="0.35">
      <c r="A255" s="127" t="s">
        <v>49</v>
      </c>
      <c r="B255" s="133" t="s">
        <v>162</v>
      </c>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c r="AO255" s="133"/>
      <c r="AP255" s="133"/>
      <c r="AQ255" s="133"/>
      <c r="AR255" s="133"/>
      <c r="AS255" s="133"/>
      <c r="AT255" s="133"/>
      <c r="AU255" s="133"/>
      <c r="AV255" s="133"/>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row>
    <row r="256" spans="1:76" ht="14.5" x14ac:dyDescent="0.35">
      <c r="A256" s="127" t="s">
        <v>50</v>
      </c>
      <c r="B256" s="133" t="s">
        <v>163</v>
      </c>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c r="AV256" s="133"/>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row>
    <row r="257" spans="1:76" ht="14.5" x14ac:dyDescent="0.35">
      <c r="A257" s="127" t="s">
        <v>51</v>
      </c>
      <c r="B257" s="133" t="s">
        <v>164</v>
      </c>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c r="AO257" s="133"/>
      <c r="AP257" s="133"/>
      <c r="AQ257" s="133"/>
      <c r="AR257" s="133"/>
      <c r="AS257" s="133"/>
      <c r="AT257" s="133"/>
      <c r="AU257" s="133"/>
      <c r="AV257" s="133"/>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row>
    <row r="258" spans="1:76" ht="14.5" x14ac:dyDescent="0.35">
      <c r="A258" s="127" t="s">
        <v>52</v>
      </c>
      <c r="B258" s="133" t="s">
        <v>165</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c r="AO258" s="133"/>
      <c r="AP258" s="133"/>
      <c r="AQ258" s="133"/>
      <c r="AR258" s="133"/>
      <c r="AS258" s="133"/>
      <c r="AT258" s="133"/>
      <c r="AU258" s="133"/>
      <c r="AV258" s="133"/>
      <c r="AW258" s="128"/>
      <c r="AX258" s="128"/>
      <c r="AY258" s="128"/>
      <c r="AZ258" s="128"/>
      <c r="BA258" s="128"/>
      <c r="BB258" s="128"/>
      <c r="BC258" s="128"/>
      <c r="BD258" s="128"/>
      <c r="BE258" s="128"/>
      <c r="BF258" s="128"/>
      <c r="BG258" s="128"/>
      <c r="BH258" s="128"/>
      <c r="BI258" s="128"/>
      <c r="BJ258" s="128"/>
      <c r="BK258" s="128"/>
      <c r="BL258" s="128"/>
      <c r="BM258" s="128"/>
      <c r="BN258" s="128"/>
      <c r="BO258" s="128"/>
      <c r="BP258" s="128"/>
      <c r="BQ258" s="128"/>
      <c r="BR258" s="128"/>
      <c r="BS258" s="128"/>
      <c r="BT258" s="128"/>
      <c r="BU258" s="128"/>
      <c r="BV258" s="128"/>
      <c r="BW258" s="128"/>
      <c r="BX258" s="128"/>
    </row>
    <row r="259" spans="1:76" ht="14.5" x14ac:dyDescent="0.35">
      <c r="A259" s="127" t="s">
        <v>53</v>
      </c>
      <c r="B259" s="133" t="s">
        <v>166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c r="AO259" s="133"/>
      <c r="AP259" s="133"/>
      <c r="AQ259" s="133"/>
      <c r="AR259" s="133"/>
      <c r="AS259" s="133"/>
      <c r="AT259" s="133"/>
      <c r="AU259" s="133"/>
      <c r="AV259" s="133"/>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128"/>
      <c r="BV259" s="128"/>
      <c r="BW259" s="128"/>
      <c r="BX259" s="128"/>
    </row>
    <row r="260" spans="1:76" ht="14.5" x14ac:dyDescent="0.35">
      <c r="A260" s="127" t="s">
        <v>167</v>
      </c>
      <c r="B260" s="133" t="s">
        <v>168</v>
      </c>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c r="AO260" s="133"/>
      <c r="AP260" s="133"/>
      <c r="AQ260" s="133"/>
      <c r="AR260" s="133"/>
      <c r="AS260" s="133"/>
      <c r="AT260" s="133"/>
      <c r="AU260" s="133"/>
      <c r="AV260" s="133"/>
      <c r="AW260" s="128"/>
      <c r="AX260" s="128"/>
      <c r="AY260" s="128"/>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128"/>
      <c r="BV260" s="128"/>
      <c r="BW260" s="128"/>
      <c r="BX260" s="128"/>
    </row>
    <row r="261" spans="1:76" ht="14.5" x14ac:dyDescent="0.35">
      <c r="A261" s="127" t="s">
        <v>54</v>
      </c>
      <c r="B261" s="133" t="s">
        <v>169</v>
      </c>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c r="AO261" s="133"/>
      <c r="AP261" s="133"/>
      <c r="AQ261" s="133"/>
      <c r="AR261" s="133"/>
      <c r="AS261" s="133"/>
      <c r="AT261" s="133"/>
      <c r="AU261" s="133"/>
      <c r="AV261" s="133"/>
      <c r="AW261" s="128"/>
      <c r="AX261" s="128"/>
      <c r="AY261" s="128"/>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128"/>
      <c r="BV261" s="128"/>
      <c r="BW261" s="128"/>
      <c r="BX261" s="128"/>
    </row>
    <row r="262" spans="1:76" ht="14.5" x14ac:dyDescent="0.35">
      <c r="A262" s="127" t="s">
        <v>55</v>
      </c>
      <c r="B262" s="133" t="s">
        <v>170</v>
      </c>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c r="AO262" s="133"/>
      <c r="AP262" s="133"/>
      <c r="AQ262" s="133"/>
      <c r="AR262" s="133"/>
      <c r="AS262" s="133"/>
      <c r="AT262" s="133"/>
      <c r="AU262" s="133"/>
      <c r="AV262" s="133"/>
      <c r="AW262" s="128"/>
      <c r="AX262" s="128"/>
      <c r="AY262" s="128"/>
      <c r="AZ262" s="128"/>
      <c r="BA262" s="128"/>
      <c r="BB262" s="128"/>
      <c r="BC262" s="128"/>
      <c r="BD262" s="128"/>
      <c r="BE262" s="128"/>
      <c r="BF262" s="128"/>
      <c r="BG262" s="128"/>
      <c r="BH262" s="128"/>
      <c r="BI262" s="128"/>
      <c r="BJ262" s="128"/>
      <c r="BK262" s="128"/>
      <c r="BL262" s="128"/>
      <c r="BM262" s="128"/>
      <c r="BN262" s="128"/>
      <c r="BO262" s="128"/>
      <c r="BP262" s="128"/>
      <c r="BQ262" s="128"/>
      <c r="BR262" s="128"/>
      <c r="BS262" s="128"/>
      <c r="BT262" s="128"/>
      <c r="BU262" s="128"/>
      <c r="BV262" s="128"/>
      <c r="BW262" s="128"/>
      <c r="BX262" s="128"/>
    </row>
    <row r="263" spans="1:76" ht="14.5" x14ac:dyDescent="0.35">
      <c r="A263" s="127" t="s">
        <v>56</v>
      </c>
      <c r="B263" s="133" t="s">
        <v>171</v>
      </c>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c r="AO263" s="133"/>
      <c r="AP263" s="133"/>
      <c r="AQ263" s="133"/>
      <c r="AR263" s="133"/>
      <c r="AS263" s="133"/>
      <c r="AT263" s="133"/>
      <c r="AU263" s="133"/>
      <c r="AV263" s="133"/>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8"/>
      <c r="BR263" s="128"/>
      <c r="BS263" s="128"/>
      <c r="BT263" s="128"/>
      <c r="BU263" s="128"/>
      <c r="BV263" s="128"/>
      <c r="BW263" s="128"/>
      <c r="BX263" s="128"/>
    </row>
    <row r="264" spans="1:76" ht="14.5" x14ac:dyDescent="0.35">
      <c r="A264" s="127" t="s">
        <v>57</v>
      </c>
      <c r="B264" s="133" t="s">
        <v>172</v>
      </c>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c r="AO264" s="133"/>
      <c r="AP264" s="133"/>
      <c r="AQ264" s="133"/>
      <c r="AR264" s="133"/>
      <c r="AS264" s="133"/>
      <c r="AT264" s="133"/>
      <c r="AU264" s="133"/>
      <c r="AV264" s="133"/>
      <c r="AW264" s="128"/>
      <c r="AX264" s="128"/>
      <c r="AY264" s="128"/>
      <c r="AZ264" s="128"/>
      <c r="BA264" s="128"/>
      <c r="BB264" s="128"/>
      <c r="BC264" s="128"/>
      <c r="BD264" s="128"/>
      <c r="BE264" s="128"/>
      <c r="BF264" s="128"/>
      <c r="BG264" s="128"/>
      <c r="BH264" s="128"/>
      <c r="BI264" s="128"/>
      <c r="BJ264" s="128"/>
      <c r="BK264" s="128"/>
      <c r="BL264" s="128"/>
      <c r="BM264" s="128"/>
      <c r="BN264" s="128"/>
      <c r="BO264" s="128"/>
      <c r="BP264" s="128"/>
      <c r="BQ264" s="128"/>
      <c r="BR264" s="128"/>
      <c r="BS264" s="128"/>
      <c r="BT264" s="128"/>
      <c r="BU264" s="128"/>
      <c r="BV264" s="128"/>
      <c r="BW264" s="128"/>
      <c r="BX264" s="128"/>
    </row>
    <row r="265" spans="1:76" ht="14.5" x14ac:dyDescent="0.35">
      <c r="A265" s="139" t="s">
        <v>58</v>
      </c>
      <c r="B265" s="134" t="s">
        <v>173</v>
      </c>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row>
    <row r="266" spans="1:76" ht="14.5" x14ac:dyDescent="0.35">
      <c r="A266" s="139" t="s">
        <v>59</v>
      </c>
      <c r="B266" s="134" t="s">
        <v>174</v>
      </c>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row>
    <row r="267" spans="1:76" ht="14.5" x14ac:dyDescent="0.35">
      <c r="A267" s="139" t="s">
        <v>60</v>
      </c>
      <c r="B267" s="134" t="s">
        <v>175</v>
      </c>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c r="AO267" s="134"/>
      <c r="AP267" s="134"/>
      <c r="AQ267" s="134"/>
      <c r="AR267" s="134"/>
      <c r="AS267" s="134"/>
      <c r="AT267" s="134"/>
      <c r="AU267" s="134"/>
      <c r="AV267" s="134"/>
    </row>
    <row r="268" spans="1:76" ht="14.5" x14ac:dyDescent="0.35">
      <c r="A268" s="139" t="s">
        <v>61</v>
      </c>
      <c r="B268" s="134" t="s">
        <v>176</v>
      </c>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row>
    <row r="269" spans="1:76" ht="14.5" x14ac:dyDescent="0.35">
      <c r="A269" s="139" t="s">
        <v>177</v>
      </c>
      <c r="B269" s="134" t="s">
        <v>178</v>
      </c>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134"/>
    </row>
    <row r="270" spans="1:76" ht="14.5" x14ac:dyDescent="0.35">
      <c r="A270" s="139" t="s">
        <v>62</v>
      </c>
      <c r="B270" s="134" t="s">
        <v>179</v>
      </c>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row>
    <row r="271" spans="1:76" ht="14.5" x14ac:dyDescent="0.35">
      <c r="A271" s="139" t="s">
        <v>63</v>
      </c>
      <c r="B271" s="134" t="s">
        <v>180</v>
      </c>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row>
    <row r="272" spans="1:76" ht="14.5" x14ac:dyDescent="0.35">
      <c r="A272" s="139" t="s">
        <v>64</v>
      </c>
      <c r="B272" s="134" t="s">
        <v>181</v>
      </c>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row>
    <row r="273" spans="1:48" ht="14.5" x14ac:dyDescent="0.35">
      <c r="A273" s="139" t="s">
        <v>65</v>
      </c>
      <c r="B273" s="134" t="s">
        <v>182</v>
      </c>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row>
    <row r="274" spans="1:48" ht="14.5" x14ac:dyDescent="0.35">
      <c r="A274" s="139" t="s">
        <v>66</v>
      </c>
      <c r="B274" s="134" t="s">
        <v>183</v>
      </c>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row>
    <row r="275" spans="1:48" ht="14.5" x14ac:dyDescent="0.35">
      <c r="A275" s="139" t="s">
        <v>67</v>
      </c>
      <c r="B275" s="134" t="s">
        <v>184</v>
      </c>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row>
    <row r="276" spans="1:48" ht="14.5" x14ac:dyDescent="0.35">
      <c r="A276" s="139" t="s">
        <v>185</v>
      </c>
      <c r="B276" s="134" t="s">
        <v>186</v>
      </c>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row>
    <row r="277" spans="1:48" ht="14.5" x14ac:dyDescent="0.35">
      <c r="A277" s="139" t="s">
        <v>68</v>
      </c>
      <c r="B277" s="134" t="s">
        <v>187</v>
      </c>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row>
    <row r="278" spans="1:48" ht="14.5" x14ac:dyDescent="0.35">
      <c r="A278" s="139" t="s">
        <v>69</v>
      </c>
      <c r="B278" s="134" t="s">
        <v>188</v>
      </c>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c r="AL278" s="134"/>
      <c r="AM278" s="134"/>
      <c r="AN278" s="134"/>
      <c r="AO278" s="134"/>
      <c r="AP278" s="134"/>
      <c r="AQ278" s="134"/>
      <c r="AR278" s="134"/>
      <c r="AS278" s="134"/>
      <c r="AT278" s="134"/>
      <c r="AU278" s="134"/>
      <c r="AV278" s="134"/>
    </row>
    <row r="279" spans="1:48" ht="14.5" x14ac:dyDescent="0.35">
      <c r="A279" s="139" t="s">
        <v>70</v>
      </c>
      <c r="B279" s="134" t="s">
        <v>189</v>
      </c>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row>
    <row r="280" spans="1:48" ht="14.5" x14ac:dyDescent="0.35">
      <c r="A280" s="139" t="s">
        <v>190</v>
      </c>
      <c r="B280" s="134" t="s">
        <v>191</v>
      </c>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34"/>
    </row>
    <row r="281" spans="1:48" ht="14.5" x14ac:dyDescent="0.35">
      <c r="A281" s="139" t="s">
        <v>71</v>
      </c>
      <c r="B281" s="134" t="s">
        <v>192</v>
      </c>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row>
    <row r="282" spans="1:48" ht="14.5" x14ac:dyDescent="0.35">
      <c r="A282" s="139" t="s">
        <v>193</v>
      </c>
      <c r="B282" s="134" t="s">
        <v>194</v>
      </c>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row>
    <row r="283" spans="1:48" ht="14.5" x14ac:dyDescent="0.35">
      <c r="A283" s="139" t="s">
        <v>72</v>
      </c>
      <c r="B283" s="134" t="s">
        <v>195</v>
      </c>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row>
    <row r="284" spans="1:48" ht="14.5" x14ac:dyDescent="0.35">
      <c r="A284" s="139" t="s">
        <v>73</v>
      </c>
      <c r="B284" s="134" t="s">
        <v>196</v>
      </c>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row>
    <row r="285" spans="1:48" ht="14.5" x14ac:dyDescent="0.35">
      <c r="A285" s="139" t="s">
        <v>74</v>
      </c>
      <c r="B285" s="134" t="s">
        <v>197</v>
      </c>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row>
    <row r="286" spans="1:48" ht="14.5" x14ac:dyDescent="0.35">
      <c r="A286" s="139" t="s">
        <v>75</v>
      </c>
      <c r="B286" s="134" t="s">
        <v>198</v>
      </c>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134"/>
      <c r="AM286" s="134"/>
      <c r="AN286" s="134"/>
      <c r="AO286" s="134"/>
      <c r="AP286" s="134"/>
      <c r="AQ286" s="134"/>
      <c r="AR286" s="134"/>
      <c r="AS286" s="134"/>
      <c r="AT286" s="134"/>
      <c r="AU286" s="134"/>
      <c r="AV286" s="134"/>
    </row>
    <row r="287" spans="1:48" ht="14.5" x14ac:dyDescent="0.35">
      <c r="A287" s="139" t="s">
        <v>199</v>
      </c>
      <c r="B287" s="134" t="s">
        <v>200</v>
      </c>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4"/>
      <c r="AN287" s="134"/>
      <c r="AO287" s="134"/>
      <c r="AP287" s="134"/>
      <c r="AQ287" s="134"/>
      <c r="AR287" s="134"/>
      <c r="AS287" s="134"/>
      <c r="AT287" s="134"/>
      <c r="AU287" s="134"/>
      <c r="AV287" s="134"/>
    </row>
    <row r="288" spans="1:48" ht="14.5" x14ac:dyDescent="0.35">
      <c r="A288" s="139" t="s">
        <v>201</v>
      </c>
      <c r="B288" s="134" t="s">
        <v>202</v>
      </c>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row>
    <row r="289" spans="1:48" ht="14.5" x14ac:dyDescent="0.35">
      <c r="A289" s="139" t="s">
        <v>76</v>
      </c>
      <c r="B289" s="134" t="s">
        <v>203</v>
      </c>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row>
    <row r="290" spans="1:48" ht="14.5" x14ac:dyDescent="0.35">
      <c r="A290" s="139" t="s">
        <v>204</v>
      </c>
      <c r="B290" s="134" t="s">
        <v>205</v>
      </c>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row>
    <row r="291" spans="1:48" ht="14.5" x14ac:dyDescent="0.35">
      <c r="A291" s="139" t="s">
        <v>77</v>
      </c>
      <c r="B291" s="134" t="s">
        <v>206</v>
      </c>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c r="AL291" s="134"/>
      <c r="AM291" s="134"/>
      <c r="AN291" s="134"/>
      <c r="AO291" s="134"/>
      <c r="AP291" s="134"/>
      <c r="AQ291" s="134"/>
      <c r="AR291" s="134"/>
      <c r="AS291" s="134"/>
      <c r="AT291" s="134"/>
      <c r="AU291" s="134"/>
      <c r="AV291" s="134"/>
    </row>
    <row r="292" spans="1:48" ht="14.5" x14ac:dyDescent="0.35">
      <c r="A292" s="139" t="s">
        <v>78</v>
      </c>
      <c r="B292" s="134" t="s">
        <v>207</v>
      </c>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4"/>
      <c r="AL292" s="134"/>
      <c r="AM292" s="134"/>
      <c r="AN292" s="134"/>
      <c r="AO292" s="134"/>
      <c r="AP292" s="134"/>
      <c r="AQ292" s="134"/>
      <c r="AR292" s="134"/>
      <c r="AS292" s="134"/>
      <c r="AT292" s="134"/>
      <c r="AU292" s="134"/>
      <c r="AV292" s="134"/>
    </row>
    <row r="293" spans="1:48" ht="14.5" x14ac:dyDescent="0.35">
      <c r="A293" s="139" t="s">
        <v>208</v>
      </c>
      <c r="B293" s="134" t="s">
        <v>209</v>
      </c>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c r="AL293" s="134"/>
      <c r="AM293" s="134"/>
      <c r="AN293" s="134"/>
      <c r="AO293" s="134"/>
      <c r="AP293" s="134"/>
      <c r="AQ293" s="134"/>
      <c r="AR293" s="134"/>
      <c r="AS293" s="134"/>
      <c r="AT293" s="134"/>
      <c r="AU293" s="134"/>
      <c r="AV293" s="134"/>
    </row>
    <row r="294" spans="1:48" ht="14.5" x14ac:dyDescent="0.35">
      <c r="A294" s="139" t="s">
        <v>79</v>
      </c>
      <c r="B294" s="134" t="s">
        <v>210</v>
      </c>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c r="AL294" s="134"/>
      <c r="AM294" s="134"/>
      <c r="AN294" s="134"/>
      <c r="AO294" s="134"/>
      <c r="AP294" s="134"/>
      <c r="AQ294" s="134"/>
      <c r="AR294" s="134"/>
      <c r="AS294" s="134"/>
      <c r="AT294" s="134"/>
      <c r="AU294" s="134"/>
      <c r="AV294" s="134"/>
    </row>
    <row r="295" spans="1:48" ht="14.5" x14ac:dyDescent="0.35">
      <c r="A295" s="139" t="s">
        <v>80</v>
      </c>
      <c r="B295" s="134" t="s">
        <v>211</v>
      </c>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4"/>
      <c r="AL295" s="134"/>
      <c r="AM295" s="134"/>
      <c r="AN295" s="134"/>
      <c r="AO295" s="134"/>
      <c r="AP295" s="134"/>
      <c r="AQ295" s="134"/>
      <c r="AR295" s="134"/>
      <c r="AS295" s="134"/>
      <c r="AT295" s="134"/>
      <c r="AU295" s="134"/>
      <c r="AV295" s="134"/>
    </row>
    <row r="296" spans="1:48" ht="14.5" x14ac:dyDescent="0.35">
      <c r="A296" s="139" t="s">
        <v>81</v>
      </c>
      <c r="B296" s="134" t="s">
        <v>212</v>
      </c>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4"/>
      <c r="AN296" s="134"/>
      <c r="AO296" s="134"/>
      <c r="AP296" s="134"/>
      <c r="AQ296" s="134"/>
      <c r="AR296" s="134"/>
      <c r="AS296" s="134"/>
      <c r="AT296" s="134"/>
      <c r="AU296" s="134"/>
      <c r="AV296" s="134"/>
    </row>
    <row r="297" spans="1:48" ht="14.5" x14ac:dyDescent="0.35">
      <c r="A297" s="139" t="s">
        <v>82</v>
      </c>
      <c r="B297" s="134" t="s">
        <v>213</v>
      </c>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row>
    <row r="298" spans="1:48" ht="14.5" x14ac:dyDescent="0.35">
      <c r="A298" s="139" t="s">
        <v>83</v>
      </c>
      <c r="B298" s="134" t="s">
        <v>214</v>
      </c>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c r="AN298" s="134"/>
      <c r="AO298" s="134"/>
      <c r="AP298" s="134"/>
      <c r="AQ298" s="134"/>
      <c r="AR298" s="134"/>
      <c r="AS298" s="134"/>
      <c r="AT298" s="134"/>
      <c r="AU298" s="134"/>
      <c r="AV298" s="134"/>
    </row>
    <row r="299" spans="1:48" ht="14.5" x14ac:dyDescent="0.35">
      <c r="A299" s="139" t="s">
        <v>215</v>
      </c>
      <c r="B299" s="134" t="s">
        <v>216</v>
      </c>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c r="AI299" s="134"/>
      <c r="AJ299" s="134"/>
      <c r="AK299" s="134"/>
      <c r="AL299" s="134"/>
      <c r="AM299" s="134"/>
      <c r="AN299" s="134"/>
      <c r="AO299" s="134"/>
      <c r="AP299" s="134"/>
      <c r="AQ299" s="134"/>
      <c r="AR299" s="134"/>
      <c r="AS299" s="134"/>
      <c r="AT299" s="134"/>
      <c r="AU299" s="134"/>
      <c r="AV299" s="134"/>
    </row>
    <row r="300" spans="1:48" ht="14.5" x14ac:dyDescent="0.35">
      <c r="A300" s="139" t="s">
        <v>217</v>
      </c>
      <c r="B300" s="134" t="s">
        <v>218</v>
      </c>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c r="AL300" s="134"/>
      <c r="AM300" s="134"/>
      <c r="AN300" s="134"/>
      <c r="AO300" s="134"/>
      <c r="AP300" s="134"/>
      <c r="AQ300" s="134"/>
      <c r="AR300" s="134"/>
      <c r="AS300" s="134"/>
      <c r="AT300" s="134"/>
      <c r="AU300" s="134"/>
      <c r="AV300" s="134"/>
    </row>
    <row r="301" spans="1:48" ht="14.5" x14ac:dyDescent="0.35">
      <c r="A301" s="139" t="s">
        <v>219</v>
      </c>
      <c r="B301" s="134" t="s">
        <v>220</v>
      </c>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4"/>
      <c r="AL301" s="134"/>
      <c r="AM301" s="134"/>
      <c r="AN301" s="134"/>
      <c r="AO301" s="134"/>
      <c r="AP301" s="134"/>
      <c r="AQ301" s="134"/>
      <c r="AR301" s="134"/>
      <c r="AS301" s="134"/>
      <c r="AT301" s="134"/>
      <c r="AU301" s="134"/>
      <c r="AV301" s="134"/>
    </row>
    <row r="302" spans="1:48" ht="14.5" x14ac:dyDescent="0.35">
      <c r="A302" s="139" t="s">
        <v>221</v>
      </c>
      <c r="B302" s="134" t="s">
        <v>222</v>
      </c>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4"/>
      <c r="AL302" s="134"/>
      <c r="AM302" s="134"/>
      <c r="AN302" s="134"/>
      <c r="AO302" s="134"/>
      <c r="AP302" s="134"/>
      <c r="AQ302" s="134"/>
      <c r="AR302" s="134"/>
      <c r="AS302" s="134"/>
      <c r="AT302" s="134"/>
      <c r="AU302" s="134"/>
      <c r="AV302" s="134"/>
    </row>
    <row r="303" spans="1:48" ht="14.5" x14ac:dyDescent="0.35">
      <c r="A303" s="139" t="s">
        <v>223</v>
      </c>
      <c r="B303" s="134" t="s">
        <v>224</v>
      </c>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4"/>
      <c r="AL303" s="134"/>
      <c r="AM303" s="134"/>
      <c r="AN303" s="134"/>
      <c r="AO303" s="134"/>
      <c r="AP303" s="134"/>
      <c r="AQ303" s="134"/>
      <c r="AR303" s="134"/>
      <c r="AS303" s="134"/>
      <c r="AT303" s="134"/>
      <c r="AU303" s="134"/>
      <c r="AV303" s="134"/>
    </row>
    <row r="304" spans="1:48" ht="14.5" x14ac:dyDescent="0.35">
      <c r="A304" s="139" t="s">
        <v>225</v>
      </c>
      <c r="B304" s="134" t="s">
        <v>226</v>
      </c>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AN304" s="134"/>
      <c r="AO304" s="134"/>
      <c r="AP304" s="134"/>
      <c r="AQ304" s="134"/>
      <c r="AR304" s="134"/>
      <c r="AS304" s="134"/>
      <c r="AT304" s="134"/>
      <c r="AU304" s="134"/>
      <c r="AV304" s="134"/>
    </row>
    <row r="305" spans="1:48" ht="14.5" x14ac:dyDescent="0.35">
      <c r="A305" s="139" t="s">
        <v>227</v>
      </c>
      <c r="B305" s="134" t="s">
        <v>228</v>
      </c>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134"/>
      <c r="AM305" s="134"/>
      <c r="AN305" s="134"/>
      <c r="AO305" s="134"/>
      <c r="AP305" s="134"/>
      <c r="AQ305" s="134"/>
      <c r="AR305" s="134"/>
      <c r="AS305" s="134"/>
      <c r="AT305" s="134"/>
      <c r="AU305" s="134"/>
      <c r="AV305" s="134"/>
    </row>
    <row r="306" spans="1:48" ht="14.5" x14ac:dyDescent="0.35">
      <c r="A306" s="139" t="s">
        <v>229</v>
      </c>
      <c r="B306" s="134" t="s">
        <v>230</v>
      </c>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c r="AN306" s="134"/>
      <c r="AO306" s="134"/>
      <c r="AP306" s="134"/>
      <c r="AQ306" s="134"/>
      <c r="AR306" s="134"/>
      <c r="AS306" s="134"/>
      <c r="AT306" s="134"/>
      <c r="AU306" s="134"/>
      <c r="AV306" s="134"/>
    </row>
    <row r="307" spans="1:48" ht="14.5" x14ac:dyDescent="0.35">
      <c r="A307" s="139" t="s">
        <v>231</v>
      </c>
      <c r="B307" s="134" t="s">
        <v>232</v>
      </c>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row>
    <row r="308" spans="1:48" ht="14.5" x14ac:dyDescent="0.35">
      <c r="A308" s="139" t="s">
        <v>233</v>
      </c>
      <c r="B308" s="134" t="s">
        <v>234</v>
      </c>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row>
    <row r="309" spans="1:48" ht="14.5" x14ac:dyDescent="0.35">
      <c r="A309" s="139" t="s">
        <v>235</v>
      </c>
      <c r="B309" s="134" t="s">
        <v>236</v>
      </c>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4"/>
      <c r="AN309" s="134"/>
      <c r="AO309" s="134"/>
      <c r="AP309" s="134"/>
      <c r="AQ309" s="134"/>
      <c r="AR309" s="134"/>
      <c r="AS309" s="134"/>
      <c r="AT309" s="134"/>
      <c r="AU309" s="134"/>
      <c r="AV309" s="134"/>
    </row>
    <row r="310" spans="1:48" ht="14.5" x14ac:dyDescent="0.35">
      <c r="A310" s="139" t="s">
        <v>237</v>
      </c>
      <c r="B310" s="134" t="s">
        <v>238</v>
      </c>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row>
    <row r="311" spans="1:48" ht="14.5" x14ac:dyDescent="0.35">
      <c r="A311" s="139" t="s">
        <v>239</v>
      </c>
      <c r="B311" s="134" t="s">
        <v>240</v>
      </c>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row>
    <row r="312" spans="1:48" ht="14.5" x14ac:dyDescent="0.35">
      <c r="A312" s="139" t="s">
        <v>241</v>
      </c>
      <c r="B312" s="134" t="s">
        <v>242</v>
      </c>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c r="AL312" s="134"/>
      <c r="AM312" s="134"/>
      <c r="AN312" s="134"/>
      <c r="AO312" s="134"/>
      <c r="AP312" s="134"/>
      <c r="AQ312" s="134"/>
      <c r="AR312" s="134"/>
      <c r="AS312" s="134"/>
      <c r="AT312" s="134"/>
      <c r="AU312" s="134"/>
      <c r="AV312" s="134"/>
    </row>
    <row r="313" spans="1:48" ht="14.5" x14ac:dyDescent="0.35">
      <c r="A313" s="139" t="s">
        <v>243</v>
      </c>
      <c r="B313" s="134" t="s">
        <v>244</v>
      </c>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c r="AL313" s="134"/>
      <c r="AM313" s="134"/>
      <c r="AN313" s="134"/>
      <c r="AO313" s="134"/>
      <c r="AP313" s="134"/>
      <c r="AQ313" s="134"/>
      <c r="AR313" s="134"/>
      <c r="AS313" s="134"/>
      <c r="AT313" s="134"/>
      <c r="AU313" s="134"/>
      <c r="AV313" s="134"/>
    </row>
    <row r="314" spans="1:48" ht="14.5" x14ac:dyDescent="0.35">
      <c r="A314" s="139" t="s">
        <v>245</v>
      </c>
      <c r="B314" s="134" t="s">
        <v>246</v>
      </c>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4"/>
      <c r="AN314" s="134"/>
      <c r="AO314" s="134"/>
      <c r="AP314" s="134"/>
      <c r="AQ314" s="134"/>
      <c r="AR314" s="134"/>
      <c r="AS314" s="134"/>
      <c r="AT314" s="134"/>
      <c r="AU314" s="134"/>
      <c r="AV314" s="134"/>
    </row>
    <row r="315" spans="1:48" ht="14.5" x14ac:dyDescent="0.35">
      <c r="A315" s="139" t="s">
        <v>247</v>
      </c>
      <c r="B315" s="134" t="s">
        <v>248</v>
      </c>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4"/>
      <c r="AL315" s="134"/>
      <c r="AM315" s="134"/>
      <c r="AN315" s="134"/>
      <c r="AO315" s="134"/>
      <c r="AP315" s="134"/>
      <c r="AQ315" s="134"/>
      <c r="AR315" s="134"/>
      <c r="AS315" s="134"/>
      <c r="AT315" s="134"/>
      <c r="AU315" s="134"/>
      <c r="AV315" s="134"/>
    </row>
    <row r="316" spans="1:48" ht="14.5" x14ac:dyDescent="0.35">
      <c r="A316" s="139" t="s">
        <v>249</v>
      </c>
      <c r="B316" s="134" t="s">
        <v>250</v>
      </c>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4"/>
      <c r="AL316" s="134"/>
      <c r="AM316" s="134"/>
      <c r="AN316" s="134"/>
      <c r="AO316" s="134"/>
      <c r="AP316" s="134"/>
      <c r="AQ316" s="134"/>
      <c r="AR316" s="134"/>
      <c r="AS316" s="134"/>
      <c r="AT316" s="134"/>
      <c r="AU316" s="134"/>
      <c r="AV316" s="134"/>
    </row>
    <row r="317" spans="1:48" ht="14.5" x14ac:dyDescent="0.35">
      <c r="A317" s="139" t="s">
        <v>251</v>
      </c>
      <c r="B317" s="134" t="s">
        <v>252</v>
      </c>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4"/>
      <c r="AL317" s="134"/>
      <c r="AM317" s="134"/>
      <c r="AN317" s="134"/>
      <c r="AO317" s="134"/>
      <c r="AP317" s="134"/>
      <c r="AQ317" s="134"/>
      <c r="AR317" s="134"/>
      <c r="AS317" s="134"/>
      <c r="AT317" s="134"/>
      <c r="AU317" s="134"/>
      <c r="AV317" s="134"/>
    </row>
    <row r="318" spans="1:48" ht="14.5" x14ac:dyDescent="0.35">
      <c r="A318" s="139" t="s">
        <v>253</v>
      </c>
      <c r="B318" s="134" t="s">
        <v>254</v>
      </c>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4"/>
      <c r="AL318" s="134"/>
      <c r="AM318" s="134"/>
      <c r="AN318" s="134"/>
      <c r="AO318" s="134"/>
      <c r="AP318" s="134"/>
      <c r="AQ318" s="134"/>
      <c r="AR318" s="134"/>
      <c r="AS318" s="134"/>
      <c r="AT318" s="134"/>
      <c r="AU318" s="134"/>
      <c r="AV318" s="134"/>
    </row>
    <row r="319" spans="1:48" ht="14.5" x14ac:dyDescent="0.35">
      <c r="A319" s="139" t="s">
        <v>255</v>
      </c>
      <c r="B319" s="134" t="s">
        <v>256</v>
      </c>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4"/>
      <c r="AL319" s="134"/>
      <c r="AM319" s="134"/>
      <c r="AN319" s="134"/>
      <c r="AO319" s="134"/>
      <c r="AP319" s="134"/>
      <c r="AQ319" s="134"/>
      <c r="AR319" s="134"/>
      <c r="AS319" s="134"/>
      <c r="AT319" s="134"/>
      <c r="AU319" s="134"/>
      <c r="AV319" s="134"/>
    </row>
    <row r="320" spans="1:48" ht="14.5" x14ac:dyDescent="0.35">
      <c r="A320" s="139" t="s">
        <v>257</v>
      </c>
      <c r="B320" s="134" t="s">
        <v>258</v>
      </c>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AN320" s="134"/>
      <c r="AO320" s="134"/>
      <c r="AP320" s="134"/>
      <c r="AQ320" s="134"/>
      <c r="AR320" s="134"/>
      <c r="AS320" s="134"/>
      <c r="AT320" s="134"/>
      <c r="AU320" s="134"/>
      <c r="AV320" s="134"/>
    </row>
    <row r="321" spans="1:48" ht="14.5" x14ac:dyDescent="0.35">
      <c r="A321" s="139" t="s">
        <v>259</v>
      </c>
      <c r="B321" s="134" t="s">
        <v>260</v>
      </c>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c r="AL321" s="134"/>
      <c r="AM321" s="134"/>
      <c r="AN321" s="134"/>
      <c r="AO321" s="134"/>
      <c r="AP321" s="134"/>
      <c r="AQ321" s="134"/>
      <c r="AR321" s="134"/>
      <c r="AS321" s="134"/>
      <c r="AT321" s="134"/>
      <c r="AU321" s="134"/>
      <c r="AV321" s="134"/>
    </row>
    <row r="322" spans="1:48" ht="14.5" x14ac:dyDescent="0.35">
      <c r="A322" s="139" t="s">
        <v>261</v>
      </c>
      <c r="B322" s="134" t="s">
        <v>262</v>
      </c>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row>
    <row r="323" spans="1:48" ht="14.5" x14ac:dyDescent="0.35">
      <c r="A323" s="139" t="s">
        <v>263</v>
      </c>
      <c r="B323" s="134" t="s">
        <v>264</v>
      </c>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c r="AL323" s="134"/>
      <c r="AM323" s="134"/>
      <c r="AN323" s="134"/>
      <c r="AO323" s="134"/>
      <c r="AP323" s="134"/>
      <c r="AQ323" s="134"/>
      <c r="AR323" s="134"/>
      <c r="AS323" s="134"/>
      <c r="AT323" s="134"/>
      <c r="AU323" s="134"/>
      <c r="AV323" s="134"/>
    </row>
    <row r="324" spans="1:48" ht="14.5" x14ac:dyDescent="0.35">
      <c r="A324" s="139" t="s">
        <v>265</v>
      </c>
      <c r="B324" s="134" t="s">
        <v>266</v>
      </c>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c r="AL324" s="134"/>
      <c r="AM324" s="134"/>
      <c r="AN324" s="134"/>
      <c r="AO324" s="134"/>
      <c r="AP324" s="134"/>
      <c r="AQ324" s="134"/>
      <c r="AR324" s="134"/>
      <c r="AS324" s="134"/>
      <c r="AT324" s="134"/>
      <c r="AU324" s="134"/>
      <c r="AV324" s="134"/>
    </row>
    <row r="325" spans="1:48" ht="14.5" x14ac:dyDescent="0.35">
      <c r="A325" s="139" t="s">
        <v>267</v>
      </c>
      <c r="B325" s="134" t="s">
        <v>268</v>
      </c>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4"/>
      <c r="AL325" s="134"/>
      <c r="AM325" s="134"/>
      <c r="AN325" s="134"/>
      <c r="AO325" s="134"/>
      <c r="AP325" s="134"/>
      <c r="AQ325" s="134"/>
      <c r="AR325" s="134"/>
      <c r="AS325" s="134"/>
      <c r="AT325" s="134"/>
      <c r="AU325" s="134"/>
      <c r="AV325" s="134"/>
    </row>
    <row r="326" spans="1:48" ht="14.5" x14ac:dyDescent="0.35">
      <c r="A326" s="139" t="s">
        <v>269</v>
      </c>
      <c r="B326" s="134" t="s">
        <v>270</v>
      </c>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c r="AL326" s="134"/>
      <c r="AM326" s="134"/>
      <c r="AN326" s="134"/>
      <c r="AO326" s="134"/>
      <c r="AP326" s="134"/>
      <c r="AQ326" s="134"/>
      <c r="AR326" s="134"/>
      <c r="AS326" s="134"/>
      <c r="AT326" s="134"/>
      <c r="AU326" s="134"/>
      <c r="AV326" s="134"/>
    </row>
    <row r="327" spans="1:48" ht="14.5" x14ac:dyDescent="0.35">
      <c r="A327" s="139" t="s">
        <v>271</v>
      </c>
      <c r="B327" s="134" t="s">
        <v>272</v>
      </c>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4"/>
      <c r="AL327" s="134"/>
      <c r="AM327" s="134"/>
      <c r="AN327" s="134"/>
      <c r="AO327" s="134"/>
      <c r="AP327" s="134"/>
      <c r="AQ327" s="134"/>
      <c r="AR327" s="134"/>
      <c r="AS327" s="134"/>
      <c r="AT327" s="134"/>
      <c r="AU327" s="134"/>
      <c r="AV327" s="134"/>
    </row>
    <row r="328" spans="1:48" ht="14.5" x14ac:dyDescent="0.35">
      <c r="A328" s="139" t="s">
        <v>273</v>
      </c>
      <c r="B328" s="134" t="s">
        <v>274</v>
      </c>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c r="AN328" s="134"/>
      <c r="AO328" s="134"/>
      <c r="AP328" s="134"/>
      <c r="AQ328" s="134"/>
      <c r="AR328" s="134"/>
      <c r="AS328" s="134"/>
      <c r="AT328" s="134"/>
      <c r="AU328" s="134"/>
      <c r="AV328" s="134"/>
    </row>
    <row r="329" spans="1:48" ht="14.5" x14ac:dyDescent="0.35">
      <c r="A329" s="139" t="s">
        <v>275</v>
      </c>
      <c r="B329" s="134" t="s">
        <v>276</v>
      </c>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4"/>
      <c r="AN329" s="134"/>
      <c r="AO329" s="134"/>
      <c r="AP329" s="134"/>
      <c r="AQ329" s="134"/>
      <c r="AR329" s="134"/>
      <c r="AS329" s="134"/>
      <c r="AT329" s="134"/>
      <c r="AU329" s="134"/>
      <c r="AV329" s="134"/>
    </row>
    <row r="330" spans="1:48" ht="14.5" x14ac:dyDescent="0.35">
      <c r="A330" s="139" t="s">
        <v>277</v>
      </c>
      <c r="B330" s="134" t="s">
        <v>278</v>
      </c>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4"/>
      <c r="AL330" s="134"/>
      <c r="AM330" s="134"/>
      <c r="AN330" s="134"/>
      <c r="AO330" s="134"/>
      <c r="AP330" s="134"/>
      <c r="AQ330" s="134"/>
      <c r="AR330" s="134"/>
      <c r="AS330" s="134"/>
      <c r="AT330" s="134"/>
      <c r="AU330" s="134"/>
      <c r="AV330" s="134"/>
    </row>
    <row r="331" spans="1:48" ht="14.5" x14ac:dyDescent="0.35">
      <c r="A331" s="139" t="s">
        <v>279</v>
      </c>
      <c r="B331" s="134" t="s">
        <v>280</v>
      </c>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4"/>
      <c r="AL331" s="134"/>
      <c r="AM331" s="134"/>
      <c r="AN331" s="134"/>
      <c r="AO331" s="134"/>
      <c r="AP331" s="134"/>
      <c r="AQ331" s="134"/>
      <c r="AR331" s="134"/>
      <c r="AS331" s="134"/>
      <c r="AT331" s="134"/>
      <c r="AU331" s="134"/>
      <c r="AV331" s="134"/>
    </row>
    <row r="332" spans="1:48" ht="14.5" x14ac:dyDescent="0.35">
      <c r="A332" s="139" t="s">
        <v>281</v>
      </c>
      <c r="B332" s="134" t="s">
        <v>282</v>
      </c>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c r="AJ332" s="134"/>
      <c r="AK332" s="134"/>
      <c r="AL332" s="134"/>
      <c r="AM332" s="134"/>
      <c r="AN332" s="134"/>
      <c r="AO332" s="134"/>
      <c r="AP332" s="134"/>
      <c r="AQ332" s="134"/>
      <c r="AR332" s="134"/>
      <c r="AS332" s="134"/>
      <c r="AT332" s="134"/>
      <c r="AU332" s="134"/>
      <c r="AV332" s="134"/>
    </row>
    <row r="333" spans="1:48" ht="14.5" x14ac:dyDescent="0.35">
      <c r="A333" s="139" t="s">
        <v>283</v>
      </c>
      <c r="B333" s="134" t="s">
        <v>284</v>
      </c>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4"/>
      <c r="AL333" s="134"/>
      <c r="AM333" s="134"/>
      <c r="AN333" s="134"/>
      <c r="AO333" s="134"/>
      <c r="AP333" s="134"/>
      <c r="AQ333" s="134"/>
      <c r="AR333" s="134"/>
      <c r="AS333" s="134"/>
      <c r="AT333" s="134"/>
      <c r="AU333" s="134"/>
      <c r="AV333" s="134"/>
    </row>
    <row r="334" spans="1:48" ht="14.5" x14ac:dyDescent="0.35">
      <c r="A334" s="139" t="s">
        <v>285</v>
      </c>
      <c r="B334" s="134" t="s">
        <v>286</v>
      </c>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4"/>
      <c r="AL334" s="134"/>
      <c r="AM334" s="134"/>
      <c r="AN334" s="134"/>
      <c r="AO334" s="134"/>
      <c r="AP334" s="134"/>
      <c r="AQ334" s="134"/>
      <c r="AR334" s="134"/>
      <c r="AS334" s="134"/>
      <c r="AT334" s="134"/>
      <c r="AU334" s="134"/>
      <c r="AV334" s="134"/>
    </row>
    <row r="335" spans="1:48" ht="14.5" x14ac:dyDescent="0.35">
      <c r="A335" s="139" t="s">
        <v>287</v>
      </c>
      <c r="B335" s="134" t="s">
        <v>288</v>
      </c>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4"/>
      <c r="AL335" s="134"/>
      <c r="AM335" s="134"/>
      <c r="AN335" s="134"/>
      <c r="AO335" s="134"/>
      <c r="AP335" s="134"/>
      <c r="AQ335" s="134"/>
      <c r="AR335" s="134"/>
      <c r="AS335" s="134"/>
      <c r="AT335" s="134"/>
      <c r="AU335" s="134"/>
      <c r="AV335" s="134"/>
    </row>
    <row r="336" spans="1:48" ht="14.5" x14ac:dyDescent="0.35">
      <c r="A336" s="139" t="s">
        <v>289</v>
      </c>
      <c r="B336" s="134" t="s">
        <v>290</v>
      </c>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row>
    <row r="337" spans="1:48" ht="14.5" x14ac:dyDescent="0.35">
      <c r="A337" s="139" t="s">
        <v>291</v>
      </c>
      <c r="B337" s="134" t="s">
        <v>292</v>
      </c>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4"/>
      <c r="AL337" s="134"/>
      <c r="AM337" s="134"/>
      <c r="AN337" s="134"/>
      <c r="AO337" s="134"/>
      <c r="AP337" s="134"/>
      <c r="AQ337" s="134"/>
      <c r="AR337" s="134"/>
      <c r="AS337" s="134"/>
      <c r="AT337" s="134"/>
      <c r="AU337" s="134"/>
      <c r="AV337" s="134"/>
    </row>
    <row r="338" spans="1:48" ht="14.5" x14ac:dyDescent="0.35">
      <c r="A338" s="139" t="s">
        <v>293</v>
      </c>
      <c r="B338" s="134" t="s">
        <v>294</v>
      </c>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4"/>
      <c r="AL338" s="134"/>
      <c r="AM338" s="134"/>
      <c r="AN338" s="134"/>
      <c r="AO338" s="134"/>
      <c r="AP338" s="134"/>
      <c r="AQ338" s="134"/>
      <c r="AR338" s="134"/>
      <c r="AS338" s="134"/>
      <c r="AT338" s="134"/>
      <c r="AU338" s="134"/>
      <c r="AV338" s="134"/>
    </row>
    <row r="339" spans="1:48" ht="14.5" x14ac:dyDescent="0.35">
      <c r="A339" s="139" t="s">
        <v>295</v>
      </c>
      <c r="B339" s="134" t="s">
        <v>296</v>
      </c>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c r="AL339" s="134"/>
      <c r="AM339" s="134"/>
      <c r="AN339" s="134"/>
      <c r="AO339" s="134"/>
      <c r="AP339" s="134"/>
      <c r="AQ339" s="134"/>
      <c r="AR339" s="134"/>
      <c r="AS339" s="134"/>
      <c r="AT339" s="134"/>
      <c r="AU339" s="134"/>
      <c r="AV339" s="134"/>
    </row>
    <row r="340" spans="1:48" ht="14.5" x14ac:dyDescent="0.35">
      <c r="A340" s="139" t="s">
        <v>297</v>
      </c>
      <c r="B340" s="134" t="s">
        <v>298</v>
      </c>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4"/>
      <c r="AL340" s="134"/>
      <c r="AM340" s="134"/>
      <c r="AN340" s="134"/>
      <c r="AO340" s="134"/>
      <c r="AP340" s="134"/>
      <c r="AQ340" s="134"/>
      <c r="AR340" s="134"/>
      <c r="AS340" s="134"/>
      <c r="AT340" s="134"/>
      <c r="AU340" s="134"/>
      <c r="AV340" s="134"/>
    </row>
    <row r="341" spans="1:48" ht="14.5" x14ac:dyDescent="0.35">
      <c r="A341" s="139" t="s">
        <v>299</v>
      </c>
      <c r="B341" s="134" t="s">
        <v>300</v>
      </c>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4"/>
      <c r="AL341" s="134"/>
      <c r="AM341" s="134"/>
      <c r="AN341" s="134"/>
      <c r="AO341" s="134"/>
      <c r="AP341" s="134"/>
      <c r="AQ341" s="134"/>
      <c r="AR341" s="134"/>
      <c r="AS341" s="134"/>
      <c r="AT341" s="134"/>
      <c r="AU341" s="134"/>
      <c r="AV341" s="134"/>
    </row>
    <row r="342" spans="1:48" ht="14.5" x14ac:dyDescent="0.35">
      <c r="A342" s="139" t="s">
        <v>301</v>
      </c>
      <c r="B342" s="134" t="s">
        <v>302</v>
      </c>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4"/>
      <c r="AL342" s="134"/>
      <c r="AM342" s="134"/>
      <c r="AN342" s="134"/>
      <c r="AO342" s="134"/>
      <c r="AP342" s="134"/>
      <c r="AQ342" s="134"/>
      <c r="AR342" s="134"/>
      <c r="AS342" s="134"/>
      <c r="AT342" s="134"/>
      <c r="AU342" s="134"/>
      <c r="AV342" s="134"/>
    </row>
    <row r="343" spans="1:48" ht="14.5" x14ac:dyDescent="0.35">
      <c r="A343" s="139" t="s">
        <v>303</v>
      </c>
      <c r="B343" s="134" t="s">
        <v>304</v>
      </c>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4"/>
      <c r="AL343" s="134"/>
      <c r="AM343" s="134"/>
      <c r="AN343" s="134"/>
      <c r="AO343" s="134"/>
      <c r="AP343" s="134"/>
      <c r="AQ343" s="134"/>
      <c r="AR343" s="134"/>
      <c r="AS343" s="134"/>
      <c r="AT343" s="134"/>
      <c r="AU343" s="134"/>
      <c r="AV343" s="134"/>
    </row>
    <row r="344" spans="1:48" ht="14.5" x14ac:dyDescent="0.35">
      <c r="A344" s="139" t="s">
        <v>84</v>
      </c>
      <c r="B344" s="134" t="s">
        <v>305</v>
      </c>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4"/>
      <c r="AL344" s="134"/>
      <c r="AM344" s="134"/>
      <c r="AN344" s="134"/>
      <c r="AO344" s="134"/>
      <c r="AP344" s="134"/>
      <c r="AQ344" s="134"/>
      <c r="AR344" s="134"/>
      <c r="AS344" s="134"/>
      <c r="AT344" s="134"/>
      <c r="AU344" s="134"/>
      <c r="AV344" s="134"/>
    </row>
    <row r="345" spans="1:48" ht="14.5" x14ac:dyDescent="0.35">
      <c r="A345" s="139" t="s">
        <v>85</v>
      </c>
      <c r="B345" s="134" t="s">
        <v>306</v>
      </c>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4"/>
      <c r="AL345" s="134"/>
      <c r="AM345" s="134"/>
      <c r="AN345" s="134"/>
      <c r="AO345" s="134"/>
      <c r="AP345" s="134"/>
      <c r="AQ345" s="134"/>
      <c r="AR345" s="134"/>
      <c r="AS345" s="134"/>
      <c r="AT345" s="134"/>
      <c r="AU345" s="134"/>
      <c r="AV345" s="134"/>
    </row>
    <row r="346" spans="1:48" ht="14.5" x14ac:dyDescent="0.35">
      <c r="A346" s="139" t="s">
        <v>86</v>
      </c>
      <c r="B346" s="134" t="s">
        <v>307</v>
      </c>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4"/>
      <c r="AL346" s="134"/>
      <c r="AM346" s="134"/>
      <c r="AN346" s="134"/>
      <c r="AO346" s="134"/>
      <c r="AP346" s="134"/>
      <c r="AQ346" s="134"/>
      <c r="AR346" s="134"/>
      <c r="AS346" s="134"/>
      <c r="AT346" s="134"/>
      <c r="AU346" s="134"/>
      <c r="AV346" s="134"/>
    </row>
    <row r="347" spans="1:48" ht="14.5" x14ac:dyDescent="0.35">
      <c r="A347" s="139" t="s">
        <v>87</v>
      </c>
      <c r="B347" s="134" t="s">
        <v>308</v>
      </c>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134"/>
      <c r="AM347" s="134"/>
      <c r="AN347" s="134"/>
      <c r="AO347" s="134"/>
      <c r="AP347" s="134"/>
      <c r="AQ347" s="134"/>
      <c r="AR347" s="134"/>
      <c r="AS347" s="134"/>
      <c r="AT347" s="134"/>
      <c r="AU347" s="134"/>
      <c r="AV347" s="134"/>
    </row>
    <row r="348" spans="1:48" ht="14.5" x14ac:dyDescent="0.35">
      <c r="A348" s="139" t="s">
        <v>88</v>
      </c>
      <c r="B348" s="134" t="s">
        <v>309</v>
      </c>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134"/>
      <c r="AM348" s="134"/>
      <c r="AN348" s="134"/>
      <c r="AO348" s="134"/>
      <c r="AP348" s="134"/>
      <c r="AQ348" s="134"/>
      <c r="AR348" s="134"/>
      <c r="AS348" s="134"/>
      <c r="AT348" s="134"/>
      <c r="AU348" s="134"/>
      <c r="AV348" s="134"/>
    </row>
    <row r="349" spans="1:48" ht="14.5" x14ac:dyDescent="0.35">
      <c r="A349" s="139" t="s">
        <v>89</v>
      </c>
      <c r="B349" s="134" t="s">
        <v>310</v>
      </c>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row>
    <row r="350" spans="1:48" ht="14.5" x14ac:dyDescent="0.35">
      <c r="A350" s="139" t="s">
        <v>90</v>
      </c>
      <c r="B350" s="134" t="s">
        <v>311</v>
      </c>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row>
    <row r="351" spans="1:48" ht="14.5" x14ac:dyDescent="0.35">
      <c r="A351" s="139" t="s">
        <v>312</v>
      </c>
      <c r="B351" s="134" t="s">
        <v>313</v>
      </c>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c r="AN351" s="134"/>
      <c r="AO351" s="134"/>
      <c r="AP351" s="134"/>
      <c r="AQ351" s="134"/>
      <c r="AR351" s="134"/>
      <c r="AS351" s="134"/>
      <c r="AT351" s="134"/>
      <c r="AU351" s="134"/>
      <c r="AV351" s="134"/>
    </row>
    <row r="352" spans="1:48" ht="14.5" x14ac:dyDescent="0.35">
      <c r="A352" s="139" t="s">
        <v>91</v>
      </c>
      <c r="B352" s="134" t="s">
        <v>314</v>
      </c>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134"/>
      <c r="AO352" s="134"/>
      <c r="AP352" s="134"/>
      <c r="AQ352" s="134"/>
      <c r="AR352" s="134"/>
      <c r="AS352" s="134"/>
      <c r="AT352" s="134"/>
      <c r="AU352" s="134"/>
      <c r="AV352" s="134"/>
    </row>
    <row r="353" spans="1:48" ht="14.5" x14ac:dyDescent="0.35">
      <c r="A353" s="139" t="s">
        <v>315</v>
      </c>
      <c r="B353" s="134" t="s">
        <v>316</v>
      </c>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4"/>
      <c r="AL353" s="134"/>
      <c r="AM353" s="134"/>
      <c r="AN353" s="134"/>
      <c r="AO353" s="134"/>
      <c r="AP353" s="134"/>
      <c r="AQ353" s="134"/>
      <c r="AR353" s="134"/>
      <c r="AS353" s="134"/>
      <c r="AT353" s="134"/>
      <c r="AU353" s="134"/>
      <c r="AV353" s="134"/>
    </row>
    <row r="354" spans="1:48" ht="14.5" x14ac:dyDescent="0.35">
      <c r="A354" s="139" t="s">
        <v>92</v>
      </c>
      <c r="B354" s="134" t="s">
        <v>317</v>
      </c>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134"/>
      <c r="AM354" s="134"/>
      <c r="AN354" s="134"/>
      <c r="AO354" s="134"/>
      <c r="AP354" s="134"/>
      <c r="AQ354" s="134"/>
      <c r="AR354" s="134"/>
      <c r="AS354" s="134"/>
      <c r="AT354" s="134"/>
      <c r="AU354" s="134"/>
      <c r="AV354" s="134"/>
    </row>
    <row r="355" spans="1:48" ht="14.5" x14ac:dyDescent="0.35">
      <c r="A355" s="139" t="s">
        <v>93</v>
      </c>
      <c r="B355" s="134" t="s">
        <v>318</v>
      </c>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4"/>
      <c r="AL355" s="134"/>
      <c r="AM355" s="134"/>
      <c r="AN355" s="134"/>
      <c r="AO355" s="134"/>
      <c r="AP355" s="134"/>
      <c r="AQ355" s="134"/>
      <c r="AR355" s="134"/>
      <c r="AS355" s="134"/>
      <c r="AT355" s="134"/>
      <c r="AU355" s="134"/>
      <c r="AV355" s="134"/>
    </row>
    <row r="356" spans="1:48" ht="14.5" x14ac:dyDescent="0.35">
      <c r="A356" s="139" t="s">
        <v>319</v>
      </c>
      <c r="B356" s="134" t="s">
        <v>320</v>
      </c>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4"/>
      <c r="AL356" s="134"/>
      <c r="AM356" s="134"/>
      <c r="AN356" s="134"/>
      <c r="AO356" s="134"/>
      <c r="AP356" s="134"/>
      <c r="AQ356" s="134"/>
      <c r="AR356" s="134"/>
      <c r="AS356" s="134"/>
      <c r="AT356" s="134"/>
      <c r="AU356" s="134"/>
      <c r="AV356" s="134"/>
    </row>
    <row r="357" spans="1:48" ht="14.5" x14ac:dyDescent="0.35">
      <c r="A357" s="139" t="s">
        <v>321</v>
      </c>
      <c r="B357" s="134" t="s">
        <v>322</v>
      </c>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4"/>
      <c r="AN357" s="134"/>
      <c r="AO357" s="134"/>
      <c r="AP357" s="134"/>
      <c r="AQ357" s="134"/>
      <c r="AR357" s="134"/>
      <c r="AS357" s="134"/>
      <c r="AT357" s="134"/>
      <c r="AU357" s="134"/>
      <c r="AV357" s="134"/>
    </row>
    <row r="358" spans="1:48" ht="14.5" x14ac:dyDescent="0.35">
      <c r="A358" s="139" t="s">
        <v>323</v>
      </c>
      <c r="B358" s="134" t="s">
        <v>324</v>
      </c>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4"/>
      <c r="AN358" s="134"/>
      <c r="AO358" s="134"/>
      <c r="AP358" s="134"/>
      <c r="AQ358" s="134"/>
      <c r="AR358" s="134"/>
      <c r="AS358" s="134"/>
      <c r="AT358" s="134"/>
      <c r="AU358" s="134"/>
      <c r="AV358" s="134"/>
    </row>
    <row r="359" spans="1:48" ht="14.5" x14ac:dyDescent="0.35">
      <c r="A359" s="139" t="s">
        <v>143</v>
      </c>
      <c r="B359" s="134" t="s">
        <v>325</v>
      </c>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c r="AL359" s="134"/>
      <c r="AM359" s="134"/>
      <c r="AN359" s="134"/>
      <c r="AO359" s="134"/>
      <c r="AP359" s="134"/>
      <c r="AQ359" s="134"/>
      <c r="AR359" s="134"/>
      <c r="AS359" s="134"/>
      <c r="AT359" s="134"/>
      <c r="AU359" s="134"/>
      <c r="AV359" s="134"/>
    </row>
    <row r="360" spans="1:48" ht="14.5" x14ac:dyDescent="0.35">
      <c r="A360" s="139" t="s">
        <v>94</v>
      </c>
      <c r="B360" s="134" t="s">
        <v>326</v>
      </c>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c r="AL360" s="134"/>
      <c r="AM360" s="134"/>
      <c r="AN360" s="134"/>
      <c r="AO360" s="134"/>
      <c r="AP360" s="134"/>
      <c r="AQ360" s="134"/>
      <c r="AR360" s="134"/>
      <c r="AS360" s="134"/>
      <c r="AT360" s="134"/>
      <c r="AU360" s="134"/>
      <c r="AV360" s="134"/>
    </row>
    <row r="361" spans="1:48" ht="14.5" x14ac:dyDescent="0.35">
      <c r="A361" s="139" t="s">
        <v>327</v>
      </c>
      <c r="B361" s="134" t="s">
        <v>328</v>
      </c>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4"/>
      <c r="AL361" s="134"/>
      <c r="AM361" s="134"/>
      <c r="AN361" s="134"/>
      <c r="AO361" s="134"/>
      <c r="AP361" s="134"/>
      <c r="AQ361" s="134"/>
      <c r="AR361" s="134"/>
      <c r="AS361" s="134"/>
      <c r="AT361" s="134"/>
      <c r="AU361" s="134"/>
      <c r="AV361" s="134"/>
    </row>
    <row r="362" spans="1:48" ht="14.5" x14ac:dyDescent="0.35">
      <c r="A362" s="139" t="s">
        <v>329</v>
      </c>
      <c r="B362" s="134" t="s">
        <v>330</v>
      </c>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4"/>
      <c r="AL362" s="134"/>
      <c r="AM362" s="134"/>
      <c r="AN362" s="134"/>
      <c r="AO362" s="134"/>
      <c r="AP362" s="134"/>
      <c r="AQ362" s="134"/>
      <c r="AR362" s="134"/>
      <c r="AS362" s="134"/>
      <c r="AT362" s="134"/>
      <c r="AU362" s="134"/>
      <c r="AV362" s="134"/>
    </row>
    <row r="363" spans="1:48" ht="14.5" x14ac:dyDescent="0.35">
      <c r="A363" s="139" t="s">
        <v>144</v>
      </c>
      <c r="B363" s="134" t="s">
        <v>331</v>
      </c>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4"/>
      <c r="AL363" s="134"/>
      <c r="AM363" s="134"/>
      <c r="AN363" s="134"/>
      <c r="AO363" s="134"/>
      <c r="AP363" s="134"/>
      <c r="AQ363" s="134"/>
      <c r="AR363" s="134"/>
      <c r="AS363" s="134"/>
      <c r="AT363" s="134"/>
      <c r="AU363" s="134"/>
      <c r="AV363" s="134"/>
    </row>
    <row r="364" spans="1:48" ht="14.5" x14ac:dyDescent="0.35">
      <c r="A364" s="139" t="s">
        <v>95</v>
      </c>
      <c r="B364" s="134" t="s">
        <v>332</v>
      </c>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4"/>
      <c r="AL364" s="134"/>
      <c r="AM364" s="134"/>
      <c r="AN364" s="134"/>
      <c r="AO364" s="134"/>
      <c r="AP364" s="134"/>
      <c r="AQ364" s="134"/>
      <c r="AR364" s="134"/>
      <c r="AS364" s="134"/>
      <c r="AT364" s="134"/>
      <c r="AU364" s="134"/>
      <c r="AV364" s="134"/>
    </row>
    <row r="365" spans="1:48" ht="14.5" x14ac:dyDescent="0.35">
      <c r="A365" s="139" t="s">
        <v>96</v>
      </c>
      <c r="B365" s="134" t="s">
        <v>333</v>
      </c>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c r="AI365" s="134"/>
      <c r="AJ365" s="134"/>
      <c r="AK365" s="134"/>
      <c r="AL365" s="134"/>
      <c r="AM365" s="134"/>
      <c r="AN365" s="134"/>
      <c r="AO365" s="134"/>
      <c r="AP365" s="134"/>
      <c r="AQ365" s="134"/>
      <c r="AR365" s="134"/>
      <c r="AS365" s="134"/>
      <c r="AT365" s="134"/>
      <c r="AU365" s="134"/>
      <c r="AV365" s="134"/>
    </row>
    <row r="366" spans="1:48" ht="14.5" x14ac:dyDescent="0.35">
      <c r="A366" s="139" t="s">
        <v>97</v>
      </c>
      <c r="B366" s="134" t="s">
        <v>334</v>
      </c>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AN366" s="134"/>
      <c r="AO366" s="134"/>
      <c r="AP366" s="134"/>
      <c r="AQ366" s="134"/>
      <c r="AR366" s="134"/>
      <c r="AS366" s="134"/>
      <c r="AT366" s="134"/>
      <c r="AU366" s="134"/>
      <c r="AV366" s="134"/>
    </row>
    <row r="367" spans="1:48" ht="14.5" x14ac:dyDescent="0.35">
      <c r="A367" s="139" t="s">
        <v>98</v>
      </c>
      <c r="B367" s="134" t="s">
        <v>335</v>
      </c>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row>
    <row r="368" spans="1:48" ht="14.5" x14ac:dyDescent="0.35">
      <c r="A368" s="139" t="s">
        <v>99</v>
      </c>
      <c r="B368" s="134" t="s">
        <v>300</v>
      </c>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row>
    <row r="369" spans="1:48" ht="14.5" x14ac:dyDescent="0.35">
      <c r="A369" s="139" t="s">
        <v>336</v>
      </c>
      <c r="B369" s="134" t="s">
        <v>337</v>
      </c>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row>
    <row r="370" spans="1:48" ht="14.5" x14ac:dyDescent="0.35">
      <c r="A370" s="139" t="s">
        <v>338</v>
      </c>
      <c r="B370" s="134" t="s">
        <v>339</v>
      </c>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row>
    <row r="371" spans="1:48" ht="14.5" x14ac:dyDescent="0.35">
      <c r="A371" s="139" t="s">
        <v>340</v>
      </c>
      <c r="B371" s="134" t="s">
        <v>341</v>
      </c>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row>
    <row r="372" spans="1:48" ht="14.5" x14ac:dyDescent="0.35">
      <c r="A372" s="139" t="s">
        <v>342</v>
      </c>
      <c r="B372" s="134" t="s">
        <v>343</v>
      </c>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4"/>
      <c r="AL372" s="134"/>
      <c r="AM372" s="134"/>
      <c r="AN372" s="134"/>
      <c r="AO372" s="134"/>
      <c r="AP372" s="134"/>
      <c r="AQ372" s="134"/>
      <c r="AR372" s="134"/>
      <c r="AS372" s="134"/>
      <c r="AT372" s="134"/>
      <c r="AU372" s="134"/>
      <c r="AV372" s="134"/>
    </row>
    <row r="373" spans="1:48" ht="14.5" x14ac:dyDescent="0.35">
      <c r="A373" s="139" t="s">
        <v>100</v>
      </c>
      <c r="B373" s="134" t="s">
        <v>344</v>
      </c>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4"/>
      <c r="AL373" s="134"/>
      <c r="AM373" s="134"/>
      <c r="AN373" s="134"/>
      <c r="AO373" s="134"/>
      <c r="AP373" s="134"/>
      <c r="AQ373" s="134"/>
      <c r="AR373" s="134"/>
      <c r="AS373" s="134"/>
      <c r="AT373" s="134"/>
      <c r="AU373" s="134"/>
      <c r="AV373" s="134"/>
    </row>
    <row r="374" spans="1:48" ht="14.5" x14ac:dyDescent="0.35">
      <c r="A374" s="139" t="s">
        <v>101</v>
      </c>
      <c r="B374" s="134" t="s">
        <v>345</v>
      </c>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c r="AL374" s="134"/>
      <c r="AM374" s="134"/>
      <c r="AN374" s="134"/>
      <c r="AO374" s="134"/>
      <c r="AP374" s="134"/>
      <c r="AQ374" s="134"/>
      <c r="AR374" s="134"/>
      <c r="AS374" s="134"/>
      <c r="AT374" s="134"/>
      <c r="AU374" s="134"/>
      <c r="AV374" s="134"/>
    </row>
    <row r="375" spans="1:48" ht="14.5" x14ac:dyDescent="0.35">
      <c r="A375" s="139" t="s">
        <v>346</v>
      </c>
      <c r="B375" s="134" t="s">
        <v>347</v>
      </c>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4"/>
      <c r="AL375" s="134"/>
      <c r="AM375" s="134"/>
      <c r="AN375" s="134"/>
      <c r="AO375" s="134"/>
      <c r="AP375" s="134"/>
      <c r="AQ375" s="134"/>
      <c r="AR375" s="134"/>
      <c r="AS375" s="134"/>
      <c r="AT375" s="134"/>
      <c r="AU375" s="134"/>
      <c r="AV375" s="134"/>
    </row>
    <row r="376" spans="1:48" ht="14.5" x14ac:dyDescent="0.35">
      <c r="A376" s="139" t="s">
        <v>102</v>
      </c>
      <c r="B376" s="134" t="s">
        <v>348</v>
      </c>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c r="AL376" s="134"/>
      <c r="AM376" s="134"/>
      <c r="AN376" s="134"/>
      <c r="AO376" s="134"/>
      <c r="AP376" s="134"/>
      <c r="AQ376" s="134"/>
      <c r="AR376" s="134"/>
      <c r="AS376" s="134"/>
      <c r="AT376" s="134"/>
      <c r="AU376" s="134"/>
      <c r="AV376" s="134"/>
    </row>
    <row r="377" spans="1:48" ht="14.5" x14ac:dyDescent="0.35">
      <c r="A377" s="139" t="s">
        <v>349</v>
      </c>
      <c r="B377" s="134" t="s">
        <v>350</v>
      </c>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c r="AM377" s="134"/>
      <c r="AN377" s="134"/>
      <c r="AO377" s="134"/>
      <c r="AP377" s="134"/>
      <c r="AQ377" s="134"/>
      <c r="AR377" s="134"/>
      <c r="AS377" s="134"/>
      <c r="AT377" s="134"/>
      <c r="AU377" s="134"/>
      <c r="AV377" s="134"/>
    </row>
    <row r="378" spans="1:48" ht="14.5" x14ac:dyDescent="0.35">
      <c r="A378" s="139" t="s">
        <v>351</v>
      </c>
      <c r="B378" s="134" t="s">
        <v>352</v>
      </c>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4"/>
      <c r="AL378" s="134"/>
      <c r="AM378" s="134"/>
      <c r="AN378" s="134"/>
      <c r="AO378" s="134"/>
      <c r="AP378" s="134"/>
      <c r="AQ378" s="134"/>
      <c r="AR378" s="134"/>
      <c r="AS378" s="134"/>
      <c r="AT378" s="134"/>
      <c r="AU378" s="134"/>
      <c r="AV378" s="134"/>
    </row>
    <row r="379" spans="1:48" ht="14.5" x14ac:dyDescent="0.35">
      <c r="A379" s="139" t="s">
        <v>353</v>
      </c>
      <c r="B379" s="134" t="s">
        <v>354</v>
      </c>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4"/>
      <c r="AL379" s="134"/>
      <c r="AM379" s="134"/>
      <c r="AN379" s="134"/>
      <c r="AO379" s="134"/>
      <c r="AP379" s="134"/>
      <c r="AQ379" s="134"/>
      <c r="AR379" s="134"/>
      <c r="AS379" s="134"/>
      <c r="AT379" s="134"/>
      <c r="AU379" s="134"/>
      <c r="AV379" s="134"/>
    </row>
    <row r="380" spans="1:48" ht="14.5" x14ac:dyDescent="0.35">
      <c r="A380" s="139" t="s">
        <v>355</v>
      </c>
      <c r="B380" s="134" t="s">
        <v>356</v>
      </c>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4"/>
      <c r="AL380" s="134"/>
      <c r="AM380" s="134"/>
      <c r="AN380" s="134"/>
      <c r="AO380" s="134"/>
      <c r="AP380" s="134"/>
      <c r="AQ380" s="134"/>
      <c r="AR380" s="134"/>
      <c r="AS380" s="134"/>
      <c r="AT380" s="134"/>
      <c r="AU380" s="134"/>
      <c r="AV380" s="134"/>
    </row>
    <row r="381" spans="1:48" ht="14.5" x14ac:dyDescent="0.35">
      <c r="A381" s="139" t="s">
        <v>357</v>
      </c>
      <c r="B381" s="134" t="s">
        <v>358</v>
      </c>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4"/>
      <c r="AL381" s="134"/>
      <c r="AM381" s="134"/>
      <c r="AN381" s="134"/>
      <c r="AO381" s="134"/>
      <c r="AP381" s="134"/>
      <c r="AQ381" s="134"/>
      <c r="AR381" s="134"/>
      <c r="AS381" s="134"/>
      <c r="AT381" s="134"/>
      <c r="AU381" s="134"/>
      <c r="AV381" s="134"/>
    </row>
    <row r="382" spans="1:48" ht="14.5" x14ac:dyDescent="0.35">
      <c r="A382" s="139" t="s">
        <v>359</v>
      </c>
      <c r="B382" s="134" t="s">
        <v>360</v>
      </c>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4"/>
      <c r="AL382" s="134"/>
      <c r="AM382" s="134"/>
      <c r="AN382" s="134"/>
      <c r="AO382" s="134"/>
      <c r="AP382" s="134"/>
      <c r="AQ382" s="134"/>
      <c r="AR382" s="134"/>
      <c r="AS382" s="134"/>
      <c r="AT382" s="134"/>
      <c r="AU382" s="134"/>
      <c r="AV382" s="134"/>
    </row>
    <row r="383" spans="1:48" ht="14.5" x14ac:dyDescent="0.35">
      <c r="A383" s="139" t="s">
        <v>361</v>
      </c>
      <c r="B383" s="134" t="s">
        <v>362</v>
      </c>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4"/>
      <c r="AL383" s="134"/>
      <c r="AM383" s="134"/>
      <c r="AN383" s="134"/>
      <c r="AO383" s="134"/>
      <c r="AP383" s="134"/>
      <c r="AQ383" s="134"/>
      <c r="AR383" s="134"/>
      <c r="AS383" s="134"/>
      <c r="AT383" s="134"/>
      <c r="AU383" s="134"/>
      <c r="AV383" s="134"/>
    </row>
    <row r="384" spans="1:48" ht="14.5" x14ac:dyDescent="0.35">
      <c r="A384" s="139" t="s">
        <v>363</v>
      </c>
      <c r="B384" s="134" t="s">
        <v>364</v>
      </c>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4"/>
      <c r="AL384" s="134"/>
      <c r="AM384" s="134"/>
      <c r="AN384" s="134"/>
      <c r="AO384" s="134"/>
      <c r="AP384" s="134"/>
      <c r="AQ384" s="134"/>
      <c r="AR384" s="134"/>
      <c r="AS384" s="134"/>
      <c r="AT384" s="134"/>
      <c r="AU384" s="134"/>
      <c r="AV384" s="134"/>
    </row>
    <row r="385" spans="1:48" ht="14.5" x14ac:dyDescent="0.35">
      <c r="A385" s="139" t="s">
        <v>365</v>
      </c>
      <c r="B385" s="134" t="s">
        <v>366</v>
      </c>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4"/>
      <c r="AL385" s="134"/>
      <c r="AM385" s="134"/>
      <c r="AN385" s="134"/>
      <c r="AO385" s="134"/>
      <c r="AP385" s="134"/>
      <c r="AQ385" s="134"/>
      <c r="AR385" s="134"/>
      <c r="AS385" s="134"/>
      <c r="AT385" s="134"/>
      <c r="AU385" s="134"/>
      <c r="AV385" s="134"/>
    </row>
    <row r="386" spans="1:48" ht="14.5" x14ac:dyDescent="0.35">
      <c r="A386" s="139" t="s">
        <v>367</v>
      </c>
      <c r="B386" s="134" t="s">
        <v>368</v>
      </c>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c r="AL386" s="134"/>
      <c r="AM386" s="134"/>
      <c r="AN386" s="134"/>
      <c r="AO386" s="134"/>
      <c r="AP386" s="134"/>
      <c r="AQ386" s="134"/>
      <c r="AR386" s="134"/>
      <c r="AS386" s="134"/>
      <c r="AT386" s="134"/>
      <c r="AU386" s="134"/>
      <c r="AV386" s="134"/>
    </row>
    <row r="387" spans="1:48" ht="14.5" x14ac:dyDescent="0.35">
      <c r="A387" s="139" t="s">
        <v>369</v>
      </c>
      <c r="B387" s="134" t="s">
        <v>370</v>
      </c>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4"/>
      <c r="AN387" s="134"/>
      <c r="AO387" s="134"/>
      <c r="AP387" s="134"/>
      <c r="AQ387" s="134"/>
      <c r="AR387" s="134"/>
      <c r="AS387" s="134"/>
      <c r="AT387" s="134"/>
      <c r="AU387" s="134"/>
      <c r="AV387" s="134"/>
    </row>
    <row r="388" spans="1:48" ht="14.5" x14ac:dyDescent="0.35">
      <c r="A388" s="139" t="s">
        <v>371</v>
      </c>
      <c r="B388" s="134" t="s">
        <v>372</v>
      </c>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c r="AN388" s="134"/>
      <c r="AO388" s="134"/>
      <c r="AP388" s="134"/>
      <c r="AQ388" s="134"/>
      <c r="AR388" s="134"/>
      <c r="AS388" s="134"/>
      <c r="AT388" s="134"/>
      <c r="AU388" s="134"/>
      <c r="AV388" s="134"/>
    </row>
    <row r="389" spans="1:48" ht="14.5" x14ac:dyDescent="0.35">
      <c r="A389" s="139" t="s">
        <v>373</v>
      </c>
      <c r="B389" s="134" t="s">
        <v>374</v>
      </c>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4"/>
      <c r="AN389" s="134"/>
      <c r="AO389" s="134"/>
      <c r="AP389" s="134"/>
      <c r="AQ389" s="134"/>
      <c r="AR389" s="134"/>
      <c r="AS389" s="134"/>
      <c r="AT389" s="134"/>
      <c r="AU389" s="134"/>
      <c r="AV389" s="134"/>
    </row>
    <row r="390" spans="1:48" ht="14.5" x14ac:dyDescent="0.35">
      <c r="A390" s="139" t="s">
        <v>103</v>
      </c>
      <c r="B390" s="134" t="s">
        <v>375</v>
      </c>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M390" s="134"/>
      <c r="AN390" s="134"/>
      <c r="AO390" s="134"/>
      <c r="AP390" s="134"/>
      <c r="AQ390" s="134"/>
      <c r="AR390" s="134"/>
      <c r="AS390" s="134"/>
      <c r="AT390" s="134"/>
      <c r="AU390" s="134"/>
      <c r="AV390" s="134"/>
    </row>
    <row r="391" spans="1:48" ht="14.5" x14ac:dyDescent="0.35">
      <c r="A391" s="139" t="s">
        <v>376</v>
      </c>
      <c r="B391" s="134" t="s">
        <v>377</v>
      </c>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4"/>
      <c r="AN391" s="134"/>
      <c r="AO391" s="134"/>
      <c r="AP391" s="134"/>
      <c r="AQ391" s="134"/>
      <c r="AR391" s="134"/>
      <c r="AS391" s="134"/>
      <c r="AT391" s="134"/>
      <c r="AU391" s="134"/>
      <c r="AV391" s="134"/>
    </row>
    <row r="392" spans="1:48" ht="14.5" x14ac:dyDescent="0.35">
      <c r="A392" s="139" t="s">
        <v>104</v>
      </c>
      <c r="B392" s="134" t="s">
        <v>378</v>
      </c>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4"/>
      <c r="AN392" s="134"/>
      <c r="AO392" s="134"/>
      <c r="AP392" s="134"/>
      <c r="AQ392" s="134"/>
      <c r="AR392" s="134"/>
      <c r="AS392" s="134"/>
      <c r="AT392" s="134"/>
      <c r="AU392" s="134"/>
      <c r="AV392" s="134"/>
    </row>
    <row r="393" spans="1:48" ht="14.5" x14ac:dyDescent="0.35">
      <c r="A393" s="139" t="s">
        <v>379</v>
      </c>
      <c r="B393" s="134" t="s">
        <v>380</v>
      </c>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4"/>
      <c r="AN393" s="134"/>
      <c r="AO393" s="134"/>
      <c r="AP393" s="134"/>
      <c r="AQ393" s="134"/>
      <c r="AR393" s="134"/>
      <c r="AS393" s="134"/>
      <c r="AT393" s="134"/>
      <c r="AU393" s="134"/>
      <c r="AV393" s="134"/>
    </row>
    <row r="394" spans="1:48" ht="14.5" x14ac:dyDescent="0.35">
      <c r="A394" s="139" t="s">
        <v>381</v>
      </c>
      <c r="B394" s="134" t="s">
        <v>382</v>
      </c>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c r="AL394" s="134"/>
      <c r="AM394" s="134"/>
      <c r="AN394" s="134"/>
      <c r="AO394" s="134"/>
      <c r="AP394" s="134"/>
      <c r="AQ394" s="134"/>
      <c r="AR394" s="134"/>
      <c r="AS394" s="134"/>
      <c r="AT394" s="134"/>
      <c r="AU394" s="134"/>
      <c r="AV394" s="134"/>
    </row>
    <row r="395" spans="1:48" ht="14.5" x14ac:dyDescent="0.35">
      <c r="A395" s="139" t="s">
        <v>383</v>
      </c>
      <c r="B395" s="134" t="s">
        <v>384</v>
      </c>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4"/>
      <c r="AN395" s="134"/>
      <c r="AO395" s="134"/>
      <c r="AP395" s="134"/>
      <c r="AQ395" s="134"/>
      <c r="AR395" s="134"/>
      <c r="AS395" s="134"/>
      <c r="AT395" s="134"/>
      <c r="AU395" s="134"/>
      <c r="AV395" s="134"/>
    </row>
    <row r="396" spans="1:48" ht="14.5" x14ac:dyDescent="0.35">
      <c r="A396" s="139" t="s">
        <v>385</v>
      </c>
      <c r="B396" s="134" t="s">
        <v>386</v>
      </c>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c r="AM396" s="134"/>
      <c r="AN396" s="134"/>
      <c r="AO396" s="134"/>
      <c r="AP396" s="134"/>
      <c r="AQ396" s="134"/>
      <c r="AR396" s="134"/>
      <c r="AS396" s="134"/>
      <c r="AT396" s="134"/>
      <c r="AU396" s="134"/>
      <c r="AV396" s="134"/>
    </row>
    <row r="397" spans="1:48" ht="14.5" x14ac:dyDescent="0.35">
      <c r="A397" s="139" t="s">
        <v>105</v>
      </c>
      <c r="B397" s="134" t="s">
        <v>387</v>
      </c>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4"/>
      <c r="AL397" s="134"/>
      <c r="AM397" s="134"/>
      <c r="AN397" s="134"/>
      <c r="AO397" s="134"/>
      <c r="AP397" s="134"/>
      <c r="AQ397" s="134"/>
      <c r="AR397" s="134"/>
      <c r="AS397" s="134"/>
      <c r="AT397" s="134"/>
      <c r="AU397" s="134"/>
      <c r="AV397" s="134"/>
    </row>
    <row r="398" spans="1:48" ht="14.5" x14ac:dyDescent="0.35">
      <c r="A398" s="139" t="s">
        <v>106</v>
      </c>
      <c r="B398" s="134" t="s">
        <v>388</v>
      </c>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c r="AI398" s="134"/>
      <c r="AJ398" s="134"/>
      <c r="AK398" s="134"/>
      <c r="AL398" s="134"/>
      <c r="AM398" s="134"/>
      <c r="AN398" s="134"/>
      <c r="AO398" s="134"/>
      <c r="AP398" s="134"/>
      <c r="AQ398" s="134"/>
      <c r="AR398" s="134"/>
      <c r="AS398" s="134"/>
      <c r="AT398" s="134"/>
      <c r="AU398" s="134"/>
      <c r="AV398" s="134"/>
    </row>
    <row r="399" spans="1:48" ht="14.5" x14ac:dyDescent="0.35">
      <c r="A399" s="139" t="s">
        <v>389</v>
      </c>
      <c r="B399" s="134" t="s">
        <v>390</v>
      </c>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4"/>
      <c r="AL399" s="134"/>
      <c r="AM399" s="134"/>
      <c r="AN399" s="134"/>
      <c r="AO399" s="134"/>
      <c r="AP399" s="134"/>
      <c r="AQ399" s="134"/>
      <c r="AR399" s="134"/>
      <c r="AS399" s="134"/>
      <c r="AT399" s="134"/>
      <c r="AU399" s="134"/>
      <c r="AV399" s="134"/>
    </row>
    <row r="400" spans="1:48" ht="14.5" x14ac:dyDescent="0.35">
      <c r="A400" s="139" t="s">
        <v>107</v>
      </c>
      <c r="B400" s="134" t="s">
        <v>391</v>
      </c>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4"/>
      <c r="AL400" s="134"/>
      <c r="AM400" s="134"/>
      <c r="AN400" s="134"/>
      <c r="AO400" s="134"/>
      <c r="AP400" s="134"/>
      <c r="AQ400" s="134"/>
      <c r="AR400" s="134"/>
      <c r="AS400" s="134"/>
      <c r="AT400" s="134"/>
      <c r="AU400" s="134"/>
      <c r="AV400" s="134"/>
    </row>
    <row r="401" spans="1:48" ht="14.5" x14ac:dyDescent="0.35">
      <c r="A401" s="139" t="s">
        <v>392</v>
      </c>
      <c r="B401" s="134" t="s">
        <v>393</v>
      </c>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4"/>
      <c r="AL401" s="134"/>
      <c r="AM401" s="134"/>
      <c r="AN401" s="134"/>
      <c r="AO401" s="134"/>
      <c r="AP401" s="134"/>
      <c r="AQ401" s="134"/>
      <c r="AR401" s="134"/>
      <c r="AS401" s="134"/>
      <c r="AT401" s="134"/>
      <c r="AU401" s="134"/>
      <c r="AV401" s="134"/>
    </row>
    <row r="402" spans="1:48" ht="14.5" x14ac:dyDescent="0.35">
      <c r="A402" s="139" t="s">
        <v>108</v>
      </c>
      <c r="B402" s="134" t="s">
        <v>394</v>
      </c>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c r="AL402" s="134"/>
      <c r="AM402" s="134"/>
      <c r="AN402" s="134"/>
      <c r="AO402" s="134"/>
      <c r="AP402" s="134"/>
      <c r="AQ402" s="134"/>
      <c r="AR402" s="134"/>
      <c r="AS402" s="134"/>
      <c r="AT402" s="134"/>
      <c r="AU402" s="134"/>
      <c r="AV402" s="134"/>
    </row>
    <row r="403" spans="1:48" ht="14.5" x14ac:dyDescent="0.35">
      <c r="A403" s="139" t="s">
        <v>109</v>
      </c>
      <c r="B403" s="134" t="s">
        <v>395</v>
      </c>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4"/>
      <c r="AL403" s="134"/>
      <c r="AM403" s="134"/>
      <c r="AN403" s="134"/>
      <c r="AO403" s="134"/>
      <c r="AP403" s="134"/>
      <c r="AQ403" s="134"/>
      <c r="AR403" s="134"/>
      <c r="AS403" s="134"/>
      <c r="AT403" s="134"/>
      <c r="AU403" s="134"/>
      <c r="AV403" s="134"/>
    </row>
    <row r="404" spans="1:48" ht="14.5" x14ac:dyDescent="0.35">
      <c r="A404" s="139" t="s">
        <v>396</v>
      </c>
      <c r="B404" s="134" t="s">
        <v>397</v>
      </c>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4"/>
      <c r="AL404" s="134"/>
      <c r="AM404" s="134"/>
      <c r="AN404" s="134"/>
      <c r="AO404" s="134"/>
      <c r="AP404" s="134"/>
      <c r="AQ404" s="134"/>
      <c r="AR404" s="134"/>
      <c r="AS404" s="134"/>
      <c r="AT404" s="134"/>
      <c r="AU404" s="134"/>
      <c r="AV404" s="134"/>
    </row>
    <row r="405" spans="1:48" ht="14.5" x14ac:dyDescent="0.35">
      <c r="A405" s="139" t="s">
        <v>110</v>
      </c>
      <c r="B405" s="134" t="s">
        <v>398</v>
      </c>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4"/>
      <c r="AL405" s="134"/>
      <c r="AM405" s="134"/>
      <c r="AN405" s="134"/>
      <c r="AO405" s="134"/>
      <c r="AP405" s="134"/>
      <c r="AQ405" s="134"/>
      <c r="AR405" s="134"/>
      <c r="AS405" s="134"/>
      <c r="AT405" s="134"/>
      <c r="AU405" s="134"/>
      <c r="AV405" s="134"/>
    </row>
    <row r="406" spans="1:48" ht="14.5" x14ac:dyDescent="0.35">
      <c r="A406" s="139" t="s">
        <v>111</v>
      </c>
      <c r="B406" s="134" t="s">
        <v>399</v>
      </c>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c r="AL406" s="134"/>
      <c r="AM406" s="134"/>
      <c r="AN406" s="134"/>
      <c r="AO406" s="134"/>
      <c r="AP406" s="134"/>
      <c r="AQ406" s="134"/>
      <c r="AR406" s="134"/>
      <c r="AS406" s="134"/>
      <c r="AT406" s="134"/>
      <c r="AU406" s="134"/>
      <c r="AV406" s="134"/>
    </row>
    <row r="407" spans="1:48" ht="14.5" x14ac:dyDescent="0.35">
      <c r="A407" s="139" t="s">
        <v>112</v>
      </c>
      <c r="B407" s="134" t="s">
        <v>400</v>
      </c>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c r="AL407" s="134"/>
      <c r="AM407" s="134"/>
      <c r="AN407" s="134"/>
      <c r="AO407" s="134"/>
      <c r="AP407" s="134"/>
      <c r="AQ407" s="134"/>
      <c r="AR407" s="134"/>
      <c r="AS407" s="134"/>
      <c r="AT407" s="134"/>
      <c r="AU407" s="134"/>
      <c r="AV407" s="134"/>
    </row>
    <row r="408" spans="1:48" ht="14.5" x14ac:dyDescent="0.35">
      <c r="A408" s="139" t="s">
        <v>113</v>
      </c>
      <c r="B408" s="134" t="s">
        <v>401</v>
      </c>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row>
    <row r="409" spans="1:48" ht="14.5" x14ac:dyDescent="0.35">
      <c r="A409" s="139" t="s">
        <v>114</v>
      </c>
      <c r="B409" s="134" t="s">
        <v>402</v>
      </c>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row>
    <row r="410" spans="1:48" ht="14.5" x14ac:dyDescent="0.35">
      <c r="A410" s="139" t="s">
        <v>403</v>
      </c>
      <c r="B410" s="134" t="s">
        <v>404</v>
      </c>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row>
    <row r="411" spans="1:48" ht="14.5" x14ac:dyDescent="0.35">
      <c r="A411" s="139" t="s">
        <v>115</v>
      </c>
      <c r="B411" s="134" t="s">
        <v>405</v>
      </c>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4"/>
      <c r="AL411" s="134"/>
      <c r="AM411" s="134"/>
      <c r="AN411" s="134"/>
      <c r="AO411" s="134"/>
      <c r="AP411" s="134"/>
      <c r="AQ411" s="134"/>
      <c r="AR411" s="134"/>
      <c r="AS411" s="134"/>
      <c r="AT411" s="134"/>
      <c r="AU411" s="134"/>
      <c r="AV411" s="134"/>
    </row>
    <row r="412" spans="1:48" ht="14.5" x14ac:dyDescent="0.35">
      <c r="A412" s="139" t="s">
        <v>406</v>
      </c>
      <c r="B412" s="134" t="s">
        <v>407</v>
      </c>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4"/>
      <c r="AL412" s="134"/>
      <c r="AM412" s="134"/>
      <c r="AN412" s="134"/>
      <c r="AO412" s="134"/>
      <c r="AP412" s="134"/>
      <c r="AQ412" s="134"/>
      <c r="AR412" s="134"/>
      <c r="AS412" s="134"/>
      <c r="AT412" s="134"/>
      <c r="AU412" s="134"/>
      <c r="AV412" s="134"/>
    </row>
    <row r="413" spans="1:48" ht="14.5" x14ac:dyDescent="0.35">
      <c r="A413" s="139" t="s">
        <v>116</v>
      </c>
      <c r="B413" s="134" t="s">
        <v>408</v>
      </c>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c r="AL413" s="134"/>
      <c r="AM413" s="134"/>
      <c r="AN413" s="134"/>
      <c r="AO413" s="134"/>
      <c r="AP413" s="134"/>
      <c r="AQ413" s="134"/>
      <c r="AR413" s="134"/>
      <c r="AS413" s="134"/>
      <c r="AT413" s="134"/>
      <c r="AU413" s="134"/>
      <c r="AV413" s="134"/>
    </row>
    <row r="414" spans="1:48" ht="14.5" x14ac:dyDescent="0.35">
      <c r="A414" s="139" t="s">
        <v>117</v>
      </c>
      <c r="B414" s="134" t="s">
        <v>409</v>
      </c>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4"/>
      <c r="AN414" s="134"/>
      <c r="AO414" s="134"/>
      <c r="AP414" s="134"/>
      <c r="AQ414" s="134"/>
      <c r="AR414" s="134"/>
      <c r="AS414" s="134"/>
      <c r="AT414" s="134"/>
      <c r="AU414" s="134"/>
      <c r="AV414" s="134"/>
    </row>
    <row r="415" spans="1:48" ht="14.5" x14ac:dyDescent="0.35">
      <c r="A415" s="139" t="s">
        <v>118</v>
      </c>
      <c r="B415" s="134" t="s">
        <v>410</v>
      </c>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c r="AN415" s="134"/>
      <c r="AO415" s="134"/>
      <c r="AP415" s="134"/>
      <c r="AQ415" s="134"/>
      <c r="AR415" s="134"/>
      <c r="AS415" s="134"/>
      <c r="AT415" s="134"/>
      <c r="AU415" s="134"/>
      <c r="AV415" s="134"/>
    </row>
    <row r="416" spans="1:48" ht="14.5" x14ac:dyDescent="0.35">
      <c r="A416" s="139" t="s">
        <v>119</v>
      </c>
      <c r="B416" s="134" t="s">
        <v>411</v>
      </c>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4"/>
      <c r="AN416" s="134"/>
      <c r="AO416" s="134"/>
      <c r="AP416" s="134"/>
      <c r="AQ416" s="134"/>
      <c r="AR416" s="134"/>
      <c r="AS416" s="134"/>
      <c r="AT416" s="134"/>
      <c r="AU416" s="134"/>
      <c r="AV416" s="134"/>
    </row>
    <row r="417" spans="1:48" ht="14.5" x14ac:dyDescent="0.35">
      <c r="A417" s="139" t="s">
        <v>120</v>
      </c>
      <c r="B417" s="134" t="s">
        <v>412</v>
      </c>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4"/>
      <c r="AN417" s="134"/>
      <c r="AO417" s="134"/>
      <c r="AP417" s="134"/>
      <c r="AQ417" s="134"/>
      <c r="AR417" s="134"/>
      <c r="AS417" s="134"/>
      <c r="AT417" s="134"/>
      <c r="AU417" s="134"/>
      <c r="AV417" s="134"/>
    </row>
    <row r="418" spans="1:48" ht="14.5" x14ac:dyDescent="0.35">
      <c r="A418" s="139" t="s">
        <v>121</v>
      </c>
      <c r="B418" s="134" t="s">
        <v>413</v>
      </c>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4"/>
      <c r="AN418" s="134"/>
      <c r="AO418" s="134"/>
      <c r="AP418" s="134"/>
      <c r="AQ418" s="134"/>
      <c r="AR418" s="134"/>
      <c r="AS418" s="134"/>
      <c r="AT418" s="134"/>
      <c r="AU418" s="134"/>
      <c r="AV418" s="134"/>
    </row>
    <row r="419" spans="1:48" ht="14.5" x14ac:dyDescent="0.35">
      <c r="A419" s="139" t="s">
        <v>414</v>
      </c>
      <c r="B419" s="134" t="s">
        <v>415</v>
      </c>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c r="AL419" s="134"/>
      <c r="AM419" s="134"/>
      <c r="AN419" s="134"/>
      <c r="AO419" s="134"/>
      <c r="AP419" s="134"/>
      <c r="AQ419" s="134"/>
      <c r="AR419" s="134"/>
      <c r="AS419" s="134"/>
      <c r="AT419" s="134"/>
      <c r="AU419" s="134"/>
      <c r="AV419" s="134"/>
    </row>
    <row r="420" spans="1:48" ht="14.5" x14ac:dyDescent="0.35">
      <c r="A420" s="139" t="s">
        <v>416</v>
      </c>
      <c r="B420" s="134" t="s">
        <v>417</v>
      </c>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c r="AL420" s="134"/>
      <c r="AM420" s="134"/>
      <c r="AN420" s="134"/>
      <c r="AO420" s="134"/>
      <c r="AP420" s="134"/>
      <c r="AQ420" s="134"/>
      <c r="AR420" s="134"/>
      <c r="AS420" s="134"/>
      <c r="AT420" s="134"/>
      <c r="AU420" s="134"/>
      <c r="AV420" s="134"/>
    </row>
    <row r="421" spans="1:48" ht="14.5" x14ac:dyDescent="0.35">
      <c r="A421" s="139" t="s">
        <v>122</v>
      </c>
      <c r="B421" s="134" t="s">
        <v>418</v>
      </c>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4"/>
      <c r="AL421" s="134"/>
      <c r="AM421" s="134"/>
      <c r="AN421" s="134"/>
      <c r="AO421" s="134"/>
      <c r="AP421" s="134"/>
      <c r="AQ421" s="134"/>
      <c r="AR421" s="134"/>
      <c r="AS421" s="134"/>
      <c r="AT421" s="134"/>
      <c r="AU421" s="134"/>
      <c r="AV421" s="134"/>
    </row>
    <row r="422" spans="1:48" ht="14.5" x14ac:dyDescent="0.35">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4"/>
      <c r="AL422" s="134"/>
      <c r="AM422" s="134"/>
      <c r="AN422" s="134"/>
      <c r="AO422" s="134"/>
      <c r="AP422" s="134"/>
      <c r="AQ422" s="134"/>
      <c r="AR422" s="134"/>
      <c r="AS422" s="134"/>
      <c r="AT422" s="134"/>
      <c r="AU422" s="134"/>
      <c r="AV422" s="134"/>
    </row>
    <row r="423" spans="1:48" ht="14.5" x14ac:dyDescent="0.35">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4"/>
      <c r="AL423" s="134"/>
      <c r="AM423" s="134"/>
      <c r="AN423" s="134"/>
      <c r="AO423" s="134"/>
      <c r="AP423" s="134"/>
      <c r="AQ423" s="134"/>
      <c r="AR423" s="134"/>
      <c r="AS423" s="134"/>
      <c r="AT423" s="134"/>
      <c r="AU423" s="134"/>
      <c r="AV423" s="134"/>
    </row>
    <row r="424" spans="1:48" ht="14.5" x14ac:dyDescent="0.35">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4"/>
      <c r="AL424" s="134"/>
      <c r="AM424" s="134"/>
      <c r="AN424" s="134"/>
      <c r="AO424" s="134"/>
      <c r="AP424" s="134"/>
      <c r="AQ424" s="134"/>
      <c r="AR424" s="134"/>
      <c r="AS424" s="134"/>
      <c r="AT424" s="134"/>
      <c r="AU424" s="134"/>
      <c r="AV424" s="134"/>
    </row>
    <row r="425" spans="1:48" ht="14.5" x14ac:dyDescent="0.35">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4"/>
      <c r="AL425" s="134"/>
      <c r="AM425" s="134"/>
      <c r="AN425" s="134"/>
      <c r="AO425" s="134"/>
      <c r="AP425" s="134"/>
      <c r="AQ425" s="134"/>
      <c r="AR425" s="134"/>
      <c r="AS425" s="134"/>
      <c r="AT425" s="134"/>
      <c r="AU425" s="134"/>
      <c r="AV425" s="134"/>
    </row>
    <row r="426" spans="1:48" ht="14.5" x14ac:dyDescent="0.35">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4"/>
      <c r="AL426" s="134"/>
      <c r="AM426" s="134"/>
      <c r="AN426" s="134"/>
      <c r="AO426" s="134"/>
      <c r="AP426" s="134"/>
      <c r="AQ426" s="134"/>
      <c r="AR426" s="134"/>
      <c r="AS426" s="134"/>
      <c r="AT426" s="134"/>
      <c r="AU426" s="134"/>
      <c r="AV426" s="134"/>
    </row>
    <row r="427" spans="1:48" ht="14.5" x14ac:dyDescent="0.35">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row>
  </sheetData>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Helårsbalans</vt:lpstr>
      <vt:lpstr>2023_2024_kvartal</vt:lpstr>
      <vt:lpstr>Handel per land 2023-2024</vt:lpstr>
      <vt:lpstr>Handel per kategori 2020-2024</vt:lpstr>
      <vt:lpstr>Detaljerad handel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Marknadsbalans matfågel</dc:title>
  <dc:creator>Jordbruksverket@jordbruksverket.se</dc:creator>
  <cp:lastModifiedBy>Åsa Lannhard Öberg</cp:lastModifiedBy>
  <dcterms:created xsi:type="dcterms:W3CDTF">2021-04-07T08:36:25Z</dcterms:created>
  <dcterms:modified xsi:type="dcterms:W3CDTF">2025-03-18T10:40:04Z</dcterms:modified>
</cp:coreProperties>
</file>