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fs01\anvandare\SJEPP\Documents\Rådgivning\Statistik\2025\UPPLADDAT\"/>
    </mc:Choice>
  </mc:AlternateContent>
  <xr:revisionPtr revIDLastSave="0" documentId="8_{36B5C7AC-3372-4B76-A0E0-758C0476F304}" xr6:coauthVersionLast="47" xr6:coauthVersionMax="47" xr10:uidLastSave="{00000000-0000-0000-0000-000000000000}"/>
  <bookViews>
    <workbookView xWindow="-120" yWindow="-120" windowWidth="29040" windowHeight="15720" activeTab="2" xr2:uid="{CD7A0B82-9A71-4D69-A9D1-244D465334CB}"/>
  </bookViews>
  <sheets>
    <sheet name="Import 2025" sheetId="1" r:id="rId1"/>
    <sheet name="Vår 2025" sheetId="2" r:id="rId2"/>
    <sheet name="Höst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3" l="1"/>
  <c r="J89" i="3"/>
  <c r="I89" i="3"/>
  <c r="H89" i="3"/>
  <c r="G89" i="3"/>
  <c r="F89" i="3"/>
  <c r="E89" i="3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</calcChain>
</file>

<file path=xl/sharedStrings.xml><?xml version="1.0" encoding="utf-8"?>
<sst xmlns="http://schemas.openxmlformats.org/spreadsheetml/2006/main" count="12934" uniqueCount="711">
  <si>
    <t>Växtslag</t>
  </si>
  <si>
    <t>Art</t>
  </si>
  <si>
    <t>Sort</t>
  </si>
  <si>
    <t>F</t>
  </si>
  <si>
    <t>A</t>
  </si>
  <si>
    <t>A2</t>
  </si>
  <si>
    <t>B</t>
  </si>
  <si>
    <t>C</t>
  </si>
  <si>
    <t>C1</t>
  </si>
  <si>
    <t>C2</t>
  </si>
  <si>
    <t>C3</t>
  </si>
  <si>
    <t>H</t>
  </si>
  <si>
    <t>OECD B</t>
  </si>
  <si>
    <t>OECD C</t>
  </si>
  <si>
    <t>OECD C2</t>
  </si>
  <si>
    <t>OECD PB2</t>
  </si>
  <si>
    <t>SNFC C</t>
  </si>
  <si>
    <t>ST</t>
  </si>
  <si>
    <t>Totalt</t>
  </si>
  <si>
    <t>Beta</t>
  </si>
  <si>
    <t>Foderbeta</t>
  </si>
  <si>
    <t>Kyros</t>
  </si>
  <si>
    <t/>
  </si>
  <si>
    <t>Sockerbeta monogerm</t>
  </si>
  <si>
    <t>Caprianna KWS</t>
  </si>
  <si>
    <t>Cascara KWS</t>
  </si>
  <si>
    <t>Daphna</t>
  </si>
  <si>
    <t>Drusilla KWS</t>
  </si>
  <si>
    <t>Fabienna KWS</t>
  </si>
  <si>
    <t>Gabriela KWS</t>
  </si>
  <si>
    <t>Miracula KWS</t>
  </si>
  <si>
    <t>Selma KWS</t>
  </si>
  <si>
    <t>Smart Alexa KWS</t>
  </si>
  <si>
    <t>Smart Attala KWS</t>
  </si>
  <si>
    <t>Smart Camilla KWS</t>
  </si>
  <si>
    <t>Smart Iberia KWS</t>
  </si>
  <si>
    <t>Smart Sinja KWS</t>
  </si>
  <si>
    <t>Smart Telva KWS</t>
  </si>
  <si>
    <t>Foderväxter-gräs</t>
  </si>
  <si>
    <t>Engelskt rajgräs</t>
  </si>
  <si>
    <t>Amiata</t>
  </si>
  <si>
    <t>Baromario</t>
  </si>
  <si>
    <t>Clementine</t>
  </si>
  <si>
    <t>Corsica</t>
  </si>
  <si>
    <t>Django</t>
  </si>
  <si>
    <t>Fabian</t>
  </si>
  <si>
    <t>Figgjo</t>
  </si>
  <si>
    <t>Galgorm</t>
  </si>
  <si>
    <t>Greenway</t>
  </si>
  <si>
    <t>Indicus 1</t>
  </si>
  <si>
    <t>Karatos</t>
  </si>
  <si>
    <t>Kentaur</t>
  </si>
  <si>
    <t>Mathilde</t>
  </si>
  <si>
    <t>Ovambo 1</t>
  </si>
  <si>
    <t>Rinovo</t>
  </si>
  <si>
    <t>Sun</t>
  </si>
  <si>
    <t>Vertech</t>
  </si>
  <si>
    <t>Fårsvingel</t>
  </si>
  <si>
    <t>Quatro</t>
  </si>
  <si>
    <t>Hundäxing</t>
  </si>
  <si>
    <t>Barlegro</t>
  </si>
  <si>
    <t>Diceros</t>
  </si>
  <si>
    <t>Echelon</t>
  </si>
  <si>
    <t>RGT Lovely</t>
  </si>
  <si>
    <t>Sparta</t>
  </si>
  <si>
    <t>Hårdsvingel</t>
  </si>
  <si>
    <t>Borvina</t>
  </si>
  <si>
    <t>Dumas 1</t>
  </si>
  <si>
    <t>Italienskt rajgräs</t>
  </si>
  <si>
    <t>Mondora</t>
  </si>
  <si>
    <t>Nana</t>
  </si>
  <si>
    <t>Speedyl</t>
  </si>
  <si>
    <t>Krypven</t>
  </si>
  <si>
    <t>Flagstick</t>
  </si>
  <si>
    <t>Luminary</t>
  </si>
  <si>
    <t>Match play</t>
  </si>
  <si>
    <t>PC2</t>
  </si>
  <si>
    <t>Triple Seven (777)</t>
  </si>
  <si>
    <t>Kärrgröe</t>
  </si>
  <si>
    <t>Dasas</t>
  </si>
  <si>
    <t>Rajsvingel</t>
  </si>
  <si>
    <t>Fojtan</t>
  </si>
  <si>
    <t>Hipast</t>
  </si>
  <si>
    <t>Perun</t>
  </si>
  <si>
    <t>Rödsvingel</t>
  </si>
  <si>
    <t>Archibal</t>
  </si>
  <si>
    <t>Barchip</t>
  </si>
  <si>
    <t>Borluna</t>
  </si>
  <si>
    <t>Gondolin</t>
  </si>
  <si>
    <t>Kalle</t>
  </si>
  <si>
    <t>Mallorca</t>
  </si>
  <si>
    <t>Maxima 1</t>
  </si>
  <si>
    <t>Riparia</t>
  </si>
  <si>
    <t>Rossinante</t>
  </si>
  <si>
    <t>Siskin</t>
  </si>
  <si>
    <t>Verfine</t>
  </si>
  <si>
    <t>Wagner 1</t>
  </si>
  <si>
    <t>Rödven</t>
  </si>
  <si>
    <t>Cleek</t>
  </si>
  <si>
    <t>Highland</t>
  </si>
  <si>
    <t>Jorvik</t>
  </si>
  <si>
    <t>Rörsvingel</t>
  </si>
  <si>
    <t>Aprilia</t>
  </si>
  <si>
    <t>Bardoux</t>
  </si>
  <si>
    <t>Barmagnac</t>
  </si>
  <si>
    <t>Barolex</t>
  </si>
  <si>
    <t>Baronesse</t>
  </si>
  <si>
    <t>Genius</t>
  </si>
  <si>
    <t>Kiowa</t>
  </si>
  <si>
    <t>Kora</t>
  </si>
  <si>
    <t>Merida</t>
  </si>
  <si>
    <t>Prosteva</t>
  </si>
  <si>
    <t>RGT Nouga</t>
  </si>
  <si>
    <t>RGT Onctuosa</t>
  </si>
  <si>
    <t>RGT Philona</t>
  </si>
  <si>
    <t>Timotej</t>
  </si>
  <si>
    <t>Alma</t>
  </si>
  <si>
    <t>Barfleo</t>
  </si>
  <si>
    <t>Baronaise</t>
  </si>
  <si>
    <t>Comer</t>
  </si>
  <si>
    <t>Comtal</t>
  </si>
  <si>
    <t>Grindstad</t>
  </si>
  <si>
    <t>Leopold</t>
  </si>
  <si>
    <t>Liljeros</t>
  </si>
  <si>
    <t>Maoi</t>
  </si>
  <si>
    <t>Nuutti</t>
  </si>
  <si>
    <t>Rakel</t>
  </si>
  <si>
    <t>Rhonia</t>
  </si>
  <si>
    <t>Summergraze</t>
  </si>
  <si>
    <t>Switch</t>
  </si>
  <si>
    <t>Winnetou</t>
  </si>
  <si>
    <t>Vitgröe</t>
  </si>
  <si>
    <t>Anna</t>
  </si>
  <si>
    <t>Westerwoldiskt rajgräs</t>
  </si>
  <si>
    <t>Asterix</t>
  </si>
  <si>
    <t>Bigboss</t>
  </si>
  <si>
    <t>Estanzuela 284</t>
  </si>
  <si>
    <t>Lemnos</t>
  </si>
  <si>
    <t>Meljump</t>
  </si>
  <si>
    <t>Peleton</t>
  </si>
  <si>
    <t>Quickston</t>
  </si>
  <si>
    <t>Ängsgröe</t>
  </si>
  <si>
    <t>Balin</t>
  </si>
  <si>
    <t>Baranello</t>
  </si>
  <si>
    <t>Geisha</t>
  </si>
  <si>
    <t>Julius</t>
  </si>
  <si>
    <t>Miracle</t>
  </si>
  <si>
    <t>Rugreen</t>
  </si>
  <si>
    <t>Ängssvingel</t>
  </si>
  <si>
    <t>Barcrypto</t>
  </si>
  <si>
    <t>Cosmopolitan</t>
  </si>
  <si>
    <t>Laura</t>
  </si>
  <si>
    <t>Pardus</t>
  </si>
  <si>
    <t>Praniza</t>
  </si>
  <si>
    <t>Pratigi</t>
  </si>
  <si>
    <t>Valtteri</t>
  </si>
  <si>
    <t>Vestar</t>
  </si>
  <si>
    <t>Foderväxter-trindsäd</t>
  </si>
  <si>
    <t>Blålupin</t>
  </si>
  <si>
    <t>Boregine</t>
  </si>
  <si>
    <t>Lunabor</t>
  </si>
  <si>
    <t>Fodervicker</t>
  </si>
  <si>
    <t>Hanka</t>
  </si>
  <si>
    <t>Jaga</t>
  </si>
  <si>
    <t>Jose</t>
  </si>
  <si>
    <t>Höståkerböna</t>
  </si>
  <si>
    <t>Augusta</t>
  </si>
  <si>
    <t>Ungersk vicker</t>
  </si>
  <si>
    <t>Åkerböna</t>
  </si>
  <si>
    <t>Futura</t>
  </si>
  <si>
    <t>Ketu</t>
  </si>
  <si>
    <t>Lynx</t>
  </si>
  <si>
    <t>Synergy</t>
  </si>
  <si>
    <t>Taifun</t>
  </si>
  <si>
    <t>Tiffany</t>
  </si>
  <si>
    <t>Ärt</t>
  </si>
  <si>
    <t>Bagoo</t>
  </si>
  <si>
    <t>BOR Tage</t>
  </si>
  <si>
    <t>ICONIC</t>
  </si>
  <si>
    <t>Ingrid</t>
  </si>
  <si>
    <t>NOS Impact</t>
  </si>
  <si>
    <t>Saxon</t>
  </si>
  <si>
    <t>SW Clara</t>
  </si>
  <si>
    <t>Foderväxter-vallbaljväxter</t>
  </si>
  <si>
    <t>Alexandrinerklöver</t>
  </si>
  <si>
    <t>Tigri</t>
  </si>
  <si>
    <t>Alsikeklöver</t>
  </si>
  <si>
    <t>Dawn</t>
  </si>
  <si>
    <t>Frida</t>
  </si>
  <si>
    <t>Blodklöver</t>
  </si>
  <si>
    <t>Bolsena</t>
  </si>
  <si>
    <t>Cicero</t>
  </si>
  <si>
    <t>Diogene</t>
  </si>
  <si>
    <t>Heusers ostsaat</t>
  </si>
  <si>
    <t>Kardinal</t>
  </si>
  <si>
    <t>Blålusern</t>
  </si>
  <si>
    <t>Creno</t>
  </si>
  <si>
    <t>Félicia</t>
  </si>
  <si>
    <t>Ludelis</t>
  </si>
  <si>
    <t>Luzelle</t>
  </si>
  <si>
    <t>Mezzo</t>
  </si>
  <si>
    <t>Milky Max</t>
  </si>
  <si>
    <t>SW Nexus</t>
  </si>
  <si>
    <t>Doftklöver</t>
  </si>
  <si>
    <t>Ciro</t>
  </si>
  <si>
    <t>Maral</t>
  </si>
  <si>
    <t>Getärt</t>
  </si>
  <si>
    <t>Gale</t>
  </si>
  <si>
    <t>Humlelusern</t>
  </si>
  <si>
    <t>Virgo Pajbjerg</t>
  </si>
  <si>
    <t>Käringtand</t>
  </si>
  <si>
    <t>Bull</t>
  </si>
  <si>
    <t>Leo</t>
  </si>
  <si>
    <t>Toro</t>
  </si>
  <si>
    <t>Luddvicker</t>
  </si>
  <si>
    <t>Paula</t>
  </si>
  <si>
    <t>Rea</t>
  </si>
  <si>
    <t>Mellanlusern</t>
  </si>
  <si>
    <t>Juurlu</t>
  </si>
  <si>
    <t>Radius</t>
  </si>
  <si>
    <t>Rödklöver</t>
  </si>
  <si>
    <t>Arimaiciai</t>
  </si>
  <si>
    <t>Blizard</t>
  </si>
  <si>
    <t>Bonus</t>
  </si>
  <si>
    <t>Columba</t>
  </si>
  <si>
    <t>Gandalf</t>
  </si>
  <si>
    <t>Kelly</t>
  </si>
  <si>
    <t>Merula</t>
  </si>
  <si>
    <t>Milvus</t>
  </si>
  <si>
    <t>Peggy</t>
  </si>
  <si>
    <t>Rozeta</t>
  </si>
  <si>
    <t>Selma</t>
  </si>
  <si>
    <t>Spurt</t>
  </si>
  <si>
    <t>SW Yngve</t>
  </si>
  <si>
    <t>Titus</t>
  </si>
  <si>
    <t>Vesna</t>
  </si>
  <si>
    <t>Viola</t>
  </si>
  <si>
    <t>Vitklöver</t>
  </si>
  <si>
    <t>Alice</t>
  </si>
  <si>
    <t>Edith</t>
  </si>
  <si>
    <t>Klondike</t>
  </si>
  <si>
    <t>Merwi</t>
  </si>
  <si>
    <t>Pipolina</t>
  </si>
  <si>
    <t>Rivendel</t>
  </si>
  <si>
    <t>Silvester</t>
  </si>
  <si>
    <t>SW Hebe</t>
  </si>
  <si>
    <t>Foderväxter-övrigt</t>
  </si>
  <si>
    <t>Fodermärgkål</t>
  </si>
  <si>
    <t>Bombardier</t>
  </si>
  <si>
    <t>Gruner Angeliter</t>
  </si>
  <si>
    <t>Pavla</t>
  </si>
  <si>
    <t>Foderraps</t>
  </si>
  <si>
    <t>Fontan</t>
  </si>
  <si>
    <t>Honungsört</t>
  </si>
  <si>
    <t>Amerigo</t>
  </si>
  <si>
    <t>Anabela</t>
  </si>
  <si>
    <t>Angelia</t>
  </si>
  <si>
    <t>Balo</t>
  </si>
  <si>
    <t>Natra</t>
  </si>
  <si>
    <t>Stala</t>
  </si>
  <si>
    <t>Oljerättika</t>
  </si>
  <si>
    <t>Agronom</t>
  </si>
  <si>
    <t>Akiro</t>
  </si>
  <si>
    <t>Amigo</t>
  </si>
  <si>
    <t>Comet</t>
  </si>
  <si>
    <t>Defender</t>
  </si>
  <si>
    <t>Doublemax</t>
  </si>
  <si>
    <t>Farmer</t>
  </si>
  <si>
    <t>Guillotine</t>
  </si>
  <si>
    <t>Romesa</t>
  </si>
  <si>
    <t>Siletina</t>
  </si>
  <si>
    <t>Terranova</t>
  </si>
  <si>
    <t>Höststråsäd</t>
  </si>
  <si>
    <t>Höstkorn, sexrads</t>
  </si>
  <si>
    <t>Jettoo</t>
  </si>
  <si>
    <t>KWS Agilis</t>
  </si>
  <si>
    <t>SY Galileoo</t>
  </si>
  <si>
    <t>SY Loona</t>
  </si>
  <si>
    <t>SY Scoop</t>
  </si>
  <si>
    <t>Höstkorn, tvårads</t>
  </si>
  <si>
    <t>Apolda</t>
  </si>
  <si>
    <t>Bilbao</t>
  </si>
  <si>
    <t>KWS Somerset</t>
  </si>
  <si>
    <t>NOS Contador</t>
  </si>
  <si>
    <t>Orcade</t>
  </si>
  <si>
    <t>Rosemary</t>
  </si>
  <si>
    <t>Höstråg</t>
  </si>
  <si>
    <t>Astranos</t>
  </si>
  <si>
    <t>Astranos, teknisk blandning</t>
  </si>
  <si>
    <t>KWS Berado</t>
  </si>
  <si>
    <t>KWS Detektor</t>
  </si>
  <si>
    <t>KWS Fidalgor</t>
  </si>
  <si>
    <t>KWS Jethro</t>
  </si>
  <si>
    <t>KWS Receptor</t>
  </si>
  <si>
    <t>KWS Rotor</t>
  </si>
  <si>
    <t>KWS Tayo</t>
  </si>
  <si>
    <t>Powergreen</t>
  </si>
  <si>
    <t>R 3980</t>
  </si>
  <si>
    <t>SU Bebop</t>
  </si>
  <si>
    <t>SU Glacia</t>
  </si>
  <si>
    <t>Höstrågvete</t>
  </si>
  <si>
    <t>Bilboquet</t>
  </si>
  <si>
    <t>Tadeus</t>
  </si>
  <si>
    <t>Tributo</t>
  </si>
  <si>
    <t>Höstvete</t>
  </si>
  <si>
    <t>Arevus</t>
  </si>
  <si>
    <t>Asgard</t>
  </si>
  <si>
    <t>Champion</t>
  </si>
  <si>
    <t>Chevignon</t>
  </si>
  <si>
    <t>Etana</t>
  </si>
  <si>
    <t>Hyvega</t>
  </si>
  <si>
    <t>Informer</t>
  </si>
  <si>
    <t>LG Optimist</t>
  </si>
  <si>
    <t>Marly</t>
  </si>
  <si>
    <t>Pondus</t>
  </si>
  <si>
    <t>Ponticus</t>
  </si>
  <si>
    <t>RGT Marstrand</t>
  </si>
  <si>
    <t>Sortblandning</t>
  </si>
  <si>
    <t>SU Horizon</t>
  </si>
  <si>
    <t>SU Joran</t>
  </si>
  <si>
    <t>Thalamus</t>
  </si>
  <si>
    <t>Valhal</t>
  </si>
  <si>
    <t>WPB Ennis</t>
  </si>
  <si>
    <t>Köksväxter</t>
  </si>
  <si>
    <t>Rättika</t>
  </si>
  <si>
    <t>Stinger</t>
  </si>
  <si>
    <t>Structurator</t>
  </si>
  <si>
    <t>Olje- och fiberväxter</t>
  </si>
  <si>
    <t>Hampa</t>
  </si>
  <si>
    <t>Fedora 17</t>
  </si>
  <si>
    <t>Finola</t>
  </si>
  <si>
    <t>Finola 2</t>
  </si>
  <si>
    <t>Futura 75</t>
  </si>
  <si>
    <t>Mona 16</t>
  </si>
  <si>
    <t>Nashinoïde 15</t>
  </si>
  <si>
    <t>Höstraps</t>
  </si>
  <si>
    <t>Aganos</t>
  </si>
  <si>
    <t>Artemis</t>
  </si>
  <si>
    <t>Atora</t>
  </si>
  <si>
    <t>Crocant</t>
  </si>
  <si>
    <t>Crome</t>
  </si>
  <si>
    <t>Crotora</t>
  </si>
  <si>
    <t>DK Excentric</t>
  </si>
  <si>
    <t>DK Excited</t>
  </si>
  <si>
    <t>DK Expat</t>
  </si>
  <si>
    <t>DK Explicit</t>
  </si>
  <si>
    <t>DK Expose</t>
  </si>
  <si>
    <t>DK Exsteel</t>
  </si>
  <si>
    <t>DK sephor</t>
  </si>
  <si>
    <t>DK Sequel</t>
  </si>
  <si>
    <t>Exavance</t>
  </si>
  <si>
    <t>Helypse</t>
  </si>
  <si>
    <t>Kocazz</t>
  </si>
  <si>
    <t>LG Armada</t>
  </si>
  <si>
    <t>LG Auckland</t>
  </si>
  <si>
    <t>LG Scorpion</t>
  </si>
  <si>
    <t>Mercedes</t>
  </si>
  <si>
    <t>Parcours</t>
  </si>
  <si>
    <t>Resort</t>
  </si>
  <si>
    <t>Triathlon</t>
  </si>
  <si>
    <t>V375OL</t>
  </si>
  <si>
    <t>V4070L</t>
  </si>
  <si>
    <t>Oljelin</t>
  </si>
  <si>
    <t>Aquarius</t>
  </si>
  <si>
    <t>Batsman</t>
  </si>
  <si>
    <t>Bingo</t>
  </si>
  <si>
    <t>Buffalo</t>
  </si>
  <si>
    <t>Sojaböna</t>
  </si>
  <si>
    <t>Adessa</t>
  </si>
  <si>
    <t>Solros</t>
  </si>
  <si>
    <t>ES Agora</t>
  </si>
  <si>
    <t>Peredovick</t>
  </si>
  <si>
    <t>Pokora</t>
  </si>
  <si>
    <t>Spånadslin</t>
  </si>
  <si>
    <t>Christine</t>
  </si>
  <si>
    <t>Vitsenap</t>
  </si>
  <si>
    <t>Sirte</t>
  </si>
  <si>
    <t>Vårraps</t>
  </si>
  <si>
    <t>Akela</t>
  </si>
  <si>
    <t>Cebra CL</t>
  </si>
  <si>
    <t>Contra CL</t>
  </si>
  <si>
    <t>Fergus</t>
  </si>
  <si>
    <t>INV 110 CL</t>
  </si>
  <si>
    <t>INV 140 CL</t>
  </si>
  <si>
    <t>INV100 CL</t>
  </si>
  <si>
    <t>INV300 CL PS</t>
  </si>
  <si>
    <t>Invigor 305 PS</t>
  </si>
  <si>
    <t>Lagonda</t>
  </si>
  <si>
    <t>Lakritz</t>
  </si>
  <si>
    <t>PA0EN168</t>
  </si>
  <si>
    <t>PA5EN188</t>
  </si>
  <si>
    <t>PR0EN773</t>
  </si>
  <si>
    <t>PS8191</t>
  </si>
  <si>
    <t>Vårrybs</t>
  </si>
  <si>
    <t>Synthia</t>
  </si>
  <si>
    <t>Vårstråsäd</t>
  </si>
  <si>
    <t>Majs</t>
  </si>
  <si>
    <t>Agrolino</t>
  </si>
  <si>
    <t>Agromilas</t>
  </si>
  <si>
    <t>Amaizi CS</t>
  </si>
  <si>
    <t>Ambient</t>
  </si>
  <si>
    <t>Ambition</t>
  </si>
  <si>
    <t>Benco</t>
  </si>
  <si>
    <t>Cito KWS</t>
  </si>
  <si>
    <t>Conclusion</t>
  </si>
  <si>
    <t>CS Prosperiti</t>
  </si>
  <si>
    <t>Duke</t>
  </si>
  <si>
    <t>Emeleen</t>
  </si>
  <si>
    <t>ES Myrdal</t>
  </si>
  <si>
    <t>Function</t>
  </si>
  <si>
    <t>Joy</t>
  </si>
  <si>
    <t>Kompetens</t>
  </si>
  <si>
    <t>KWS Calvini</t>
  </si>
  <si>
    <t>KWS Editio</t>
  </si>
  <si>
    <t>KWS Exelon</t>
  </si>
  <si>
    <t>KWS Marcopolo</t>
  </si>
  <si>
    <t>KWS Nevo</t>
  </si>
  <si>
    <t>LG Bonnevie</t>
  </si>
  <si>
    <t>LG31152</t>
  </si>
  <si>
    <t>LG31160</t>
  </si>
  <si>
    <t>LG31205</t>
  </si>
  <si>
    <t>LG31206</t>
  </si>
  <si>
    <t>LG31207</t>
  </si>
  <si>
    <t>LG31208</t>
  </si>
  <si>
    <t>P 7034</t>
  </si>
  <si>
    <t>P7034</t>
  </si>
  <si>
    <t>P7179</t>
  </si>
  <si>
    <t>P7364</t>
  </si>
  <si>
    <t>P7381</t>
  </si>
  <si>
    <t>P7647</t>
  </si>
  <si>
    <t>P7655</t>
  </si>
  <si>
    <t>Papageno</t>
  </si>
  <si>
    <t>Pinnacle</t>
  </si>
  <si>
    <t>Prospect</t>
  </si>
  <si>
    <t>Reason</t>
  </si>
  <si>
    <t>RGT Alyxx</t>
  </si>
  <si>
    <t>Sunset</t>
  </si>
  <si>
    <t>SY Larson</t>
  </si>
  <si>
    <t>SY Liberty</t>
  </si>
  <si>
    <t>SY Rotango</t>
  </si>
  <si>
    <t>SY Silverbull</t>
  </si>
  <si>
    <t>Wizard</t>
  </si>
  <si>
    <t>Yukon</t>
  </si>
  <si>
    <t>Purrhavre</t>
  </si>
  <si>
    <t>Pratex</t>
  </si>
  <si>
    <t>Rhino</t>
  </si>
  <si>
    <t>Sudangräs</t>
  </si>
  <si>
    <t>Gardavan</t>
  </si>
  <si>
    <t>Piper</t>
  </si>
  <si>
    <t>Vårdurumvete</t>
  </si>
  <si>
    <t>Durofinus</t>
  </si>
  <si>
    <t>Vårhavre</t>
  </si>
  <si>
    <t>Donna</t>
  </si>
  <si>
    <t>Galant</t>
  </si>
  <si>
    <t>Jacky</t>
  </si>
  <si>
    <t>Lion</t>
  </si>
  <si>
    <t>Luukas</t>
  </si>
  <si>
    <t>Scotty</t>
  </si>
  <si>
    <t>Snowbird</t>
  </si>
  <si>
    <t>Symphony</t>
  </si>
  <si>
    <t>WPB Mohair</t>
  </si>
  <si>
    <t>Zorro</t>
  </si>
  <si>
    <t>Vårkorn, sexrads</t>
  </si>
  <si>
    <t>Onerva</t>
  </si>
  <si>
    <t>Tuomas</t>
  </si>
  <si>
    <t>Vilde</t>
  </si>
  <si>
    <t>Vårkorn, tvårads</t>
  </si>
  <si>
    <t>Fairing</t>
  </si>
  <si>
    <t>Fender</t>
  </si>
  <si>
    <t>KWS Thalis</t>
  </si>
  <si>
    <t>Laureate</t>
  </si>
  <si>
    <t>Lexy</t>
  </si>
  <si>
    <t>LG Caruso</t>
  </si>
  <si>
    <t>NOS Gambit</t>
  </si>
  <si>
    <t>Sartre</t>
  </si>
  <si>
    <t>Torgeir</t>
  </si>
  <si>
    <t>Zenobia</t>
  </si>
  <si>
    <t>Vårråg</t>
  </si>
  <si>
    <t>SU Vergil</t>
  </si>
  <si>
    <t>Vårrågvete</t>
  </si>
  <si>
    <t>Argus</t>
  </si>
  <si>
    <t>Dyzma</t>
  </si>
  <si>
    <t>Impetus</t>
  </si>
  <si>
    <t>Narval</t>
  </si>
  <si>
    <t>Vårvete</t>
  </si>
  <si>
    <t>Alli</t>
  </si>
  <si>
    <t>Bor Helga</t>
  </si>
  <si>
    <t>Iisakki</t>
  </si>
  <si>
    <t>Sibelius</t>
  </si>
  <si>
    <t>SU Tarrafal</t>
  </si>
  <si>
    <t>Typ</t>
  </si>
  <si>
    <t>A3</t>
  </si>
  <si>
    <t>A4</t>
  </si>
  <si>
    <t>A5</t>
  </si>
  <si>
    <t>A6</t>
  </si>
  <si>
    <t>OECD C1</t>
  </si>
  <si>
    <t>OECD PB5</t>
  </si>
  <si>
    <t>Allie</t>
  </si>
  <si>
    <t>Nycertifiering</t>
  </si>
  <si>
    <t>Ommärkning</t>
  </si>
  <si>
    <t>Brentano</t>
  </si>
  <si>
    <t>Doubletime</t>
  </si>
  <si>
    <t>Eufori</t>
  </si>
  <si>
    <t>Melfrost</t>
  </si>
  <si>
    <t>Melromi</t>
  </si>
  <si>
    <t>Perdix</t>
  </si>
  <si>
    <t>SW Birger</t>
  </si>
  <si>
    <t>SW Corvus</t>
  </si>
  <si>
    <t>SW Luxor</t>
  </si>
  <si>
    <t>Swante</t>
  </si>
  <si>
    <t>Vostox</t>
  </si>
  <si>
    <t>Shaun</t>
  </si>
  <si>
    <t>Fellow</t>
  </si>
  <si>
    <t>Audubon</t>
  </si>
  <si>
    <t>Greenfield Com</t>
  </si>
  <si>
    <t>Joanna</t>
  </si>
  <si>
    <t>Joppa</t>
  </si>
  <si>
    <t>Loxia</t>
  </si>
  <si>
    <t>Maracas</t>
  </si>
  <si>
    <t>Mellori</t>
  </si>
  <si>
    <t>Musica</t>
  </si>
  <si>
    <t>Reverent</t>
  </si>
  <si>
    <t>Rubin</t>
  </si>
  <si>
    <t>Service</t>
  </si>
  <si>
    <t>Spice</t>
  </si>
  <si>
    <t>SW Cygnus</t>
  </si>
  <si>
    <t>Wilma</t>
  </si>
  <si>
    <t>Rörflen</t>
  </si>
  <si>
    <t>Bamse</t>
  </si>
  <si>
    <t>Caracal</t>
  </si>
  <si>
    <t>Délice</t>
  </si>
  <si>
    <t>Hykor</t>
  </si>
  <si>
    <t>Iliade</t>
  </si>
  <si>
    <t>Karolina</t>
  </si>
  <si>
    <t>Macumba</t>
  </si>
  <si>
    <t>Margo</t>
  </si>
  <si>
    <t>Raptor III</t>
  </si>
  <si>
    <t>RGT Nuance</t>
  </si>
  <si>
    <t>Swaj</t>
  </si>
  <si>
    <t>Tallfe</t>
  </si>
  <si>
    <t>Tamiko</t>
  </si>
  <si>
    <t>Tropicana</t>
  </si>
  <si>
    <t>Dorothy</t>
  </si>
  <si>
    <t>Gunnar</t>
  </si>
  <si>
    <t>Lischka</t>
  </si>
  <si>
    <t>Natusakari</t>
  </si>
  <si>
    <t>Phlewiola</t>
  </si>
  <si>
    <t>Polarking</t>
  </si>
  <si>
    <t>Ragnar</t>
  </si>
  <si>
    <t>Snorri</t>
  </si>
  <si>
    <t>Tryggve</t>
  </si>
  <si>
    <t>Vilhelm</t>
  </si>
  <si>
    <t>Brooklawn</t>
  </si>
  <si>
    <t>Hilda</t>
  </si>
  <si>
    <t>Josef</t>
  </si>
  <si>
    <t>Kupol</t>
  </si>
  <si>
    <t>Liberator</t>
  </si>
  <si>
    <t>Markus</t>
  </si>
  <si>
    <t>Opal</t>
  </si>
  <si>
    <t>Sobra</t>
  </si>
  <si>
    <t>Yvette</t>
  </si>
  <si>
    <t>Castelle</t>
  </si>
  <si>
    <t>Prestance</t>
  </si>
  <si>
    <t>Preval</t>
  </si>
  <si>
    <t>SW Minto</t>
  </si>
  <si>
    <t>SW Revansch</t>
  </si>
  <si>
    <t>Tored</t>
  </si>
  <si>
    <t>Birgit</t>
  </si>
  <si>
    <t>Boxer</t>
  </si>
  <si>
    <t>Daisy</t>
  </si>
  <si>
    <t>Fanfare</t>
  </si>
  <si>
    <t>Isabell</t>
  </si>
  <si>
    <t>Stella</t>
  </si>
  <si>
    <t>Eso</t>
  </si>
  <si>
    <t>Heikki</t>
  </si>
  <si>
    <t>SW Universal</t>
  </si>
  <si>
    <t>Ludvig</t>
  </si>
  <si>
    <t>Dante</t>
  </si>
  <si>
    <t>Emmy</t>
  </si>
  <si>
    <t>Harmonie</t>
  </si>
  <si>
    <t>Holly</t>
  </si>
  <si>
    <t>Ilte</t>
  </si>
  <si>
    <t>Lars</t>
  </si>
  <si>
    <t>Linus</t>
  </si>
  <si>
    <t>Natsuyu</t>
  </si>
  <si>
    <t>Oden</t>
  </si>
  <si>
    <t>SW Ares</t>
  </si>
  <si>
    <t>Åke</t>
  </si>
  <si>
    <t>Apis</t>
  </si>
  <si>
    <t>Jura</t>
  </si>
  <si>
    <t>Lena</t>
  </si>
  <si>
    <t>Liflex</t>
  </si>
  <si>
    <t>Lisa</t>
  </si>
  <si>
    <t>Double Max</t>
  </si>
  <si>
    <t>Taurus</t>
  </si>
  <si>
    <t>SW 1527377A</t>
  </si>
  <si>
    <t>SW 1629193R</t>
  </si>
  <si>
    <t>Alvar</t>
  </si>
  <si>
    <t>Belinda</t>
  </si>
  <si>
    <t>Cilla</t>
  </si>
  <si>
    <t>Delfin</t>
  </si>
  <si>
    <t>Eos</t>
  </si>
  <si>
    <t>Fatima</t>
  </si>
  <si>
    <t>Ferry</t>
  </si>
  <si>
    <t>Gaia</t>
  </si>
  <si>
    <t>Guld</t>
  </si>
  <si>
    <t>LM 211130</t>
  </si>
  <si>
    <t>LM 211133</t>
  </si>
  <si>
    <t>LM211144</t>
  </si>
  <si>
    <t>LM211202</t>
  </si>
  <si>
    <t>Nemesis</t>
  </si>
  <si>
    <t>Nike</t>
  </si>
  <si>
    <t>Niklas</t>
  </si>
  <si>
    <t>Ridabu</t>
  </si>
  <si>
    <t>Sonja</t>
  </si>
  <si>
    <t>SW 201102</t>
  </si>
  <si>
    <t>SW 201130</t>
  </si>
  <si>
    <t>SW201116</t>
  </si>
  <si>
    <t>Walfrid</t>
  </si>
  <si>
    <t>Aron</t>
  </si>
  <si>
    <t>Aukusti</t>
  </si>
  <si>
    <t>IsSmyrill</t>
  </si>
  <si>
    <t>LM19526</t>
  </si>
  <si>
    <t>LM19536</t>
  </si>
  <si>
    <t>Mainio</t>
  </si>
  <si>
    <t>Nos Dueholm</t>
  </si>
  <si>
    <t>Severi</t>
  </si>
  <si>
    <t>SW Judit</t>
  </si>
  <si>
    <t>167-12</t>
  </si>
  <si>
    <t>Amanda</t>
  </si>
  <si>
    <t>Anneli</t>
  </si>
  <si>
    <t>ANNIKA</t>
  </si>
  <si>
    <t>Arlom</t>
  </si>
  <si>
    <t>Armi</t>
  </si>
  <si>
    <t>Blixen</t>
  </si>
  <si>
    <t>Feedway</t>
  </si>
  <si>
    <t>Filippa</t>
  </si>
  <si>
    <t>Firefoxx</t>
  </si>
  <si>
    <t>Flamenco</t>
  </si>
  <si>
    <t>Formula 1</t>
  </si>
  <si>
    <t>IsKría</t>
  </si>
  <si>
    <t>LM 18042</t>
  </si>
  <si>
    <t>RGT Planet</t>
  </si>
  <si>
    <t>Shetty</t>
  </si>
  <si>
    <t>Skyway</t>
  </si>
  <si>
    <t>SW Catriona</t>
  </si>
  <si>
    <t>SW Makof</t>
  </si>
  <si>
    <t>SY Titanium</t>
  </si>
  <si>
    <t>Tellus</t>
  </si>
  <si>
    <t>Berlock</t>
  </si>
  <si>
    <t>Dacke</t>
  </si>
  <si>
    <t>Diskett</t>
  </si>
  <si>
    <t>Doris</t>
  </si>
  <si>
    <t>Flippen</t>
  </si>
  <si>
    <t>Happy</t>
  </si>
  <si>
    <t>Jack</t>
  </si>
  <si>
    <t>KWS Carusum</t>
  </si>
  <si>
    <t>KWS Pensum</t>
  </si>
  <si>
    <t>LM 180173</t>
  </si>
  <si>
    <t>LM 180258</t>
  </si>
  <si>
    <t>LM 180272</t>
  </si>
  <si>
    <t>LM180124</t>
  </si>
  <si>
    <t>Quarna</t>
  </si>
  <si>
    <t>Roxette</t>
  </si>
  <si>
    <t>Sonett</t>
  </si>
  <si>
    <t>Thorus</t>
  </si>
  <si>
    <t>Summa</t>
  </si>
  <si>
    <t>Certifieringstyp</t>
  </si>
  <si>
    <t>Lady</t>
  </si>
  <si>
    <t>Winnie</t>
  </si>
  <si>
    <t>SU Laubella</t>
  </si>
  <si>
    <t>SU Xandora</t>
  </si>
  <si>
    <t>Antoninskie</t>
  </si>
  <si>
    <t>Kasyno</t>
  </si>
  <si>
    <t>Lombardo</t>
  </si>
  <si>
    <t>Lumaco</t>
  </si>
  <si>
    <t>Probus</t>
  </si>
  <si>
    <t>Promiso</t>
  </si>
  <si>
    <t>Rugiro</t>
  </si>
  <si>
    <t>Temuco</t>
  </si>
  <si>
    <t>Apexus</t>
  </si>
  <si>
    <t>Barranco</t>
  </si>
  <si>
    <t>Bright</t>
  </si>
  <si>
    <t>Brons</t>
  </si>
  <si>
    <t>Ceylon</t>
  </si>
  <si>
    <t>Fenomen</t>
  </si>
  <si>
    <t>Festival</t>
  </si>
  <si>
    <t>Hallfreda</t>
  </si>
  <si>
    <t>Hereford</t>
  </si>
  <si>
    <t>Kask</t>
  </si>
  <si>
    <t>Kebne</t>
  </si>
  <si>
    <t>KWS Ahoi</t>
  </si>
  <si>
    <t>Lini</t>
  </si>
  <si>
    <t>Lizzie</t>
  </si>
  <si>
    <t>LM 19080</t>
  </si>
  <si>
    <t>LM 20141</t>
  </si>
  <si>
    <t>LM 21152</t>
  </si>
  <si>
    <t>LM 21495</t>
  </si>
  <si>
    <t>LM 21499</t>
  </si>
  <si>
    <t>Lykke</t>
  </si>
  <si>
    <t>Naima</t>
  </si>
  <si>
    <t>Norin</t>
  </si>
  <si>
    <t>Praktik</t>
  </si>
  <si>
    <t>Prinz</t>
  </si>
  <si>
    <t>RGT Reform</t>
  </si>
  <si>
    <t>RGT Saki</t>
  </si>
  <si>
    <t>Stava</t>
  </si>
  <si>
    <t>SY Revolution</t>
  </si>
  <si>
    <t>Terence</t>
  </si>
  <si>
    <t>Höstrybs</t>
  </si>
  <si>
    <t>Largo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</si>
</sst>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5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</font>
    </dxf>
    <dxf>
      <font>
        <b/>
      </font>
    </dxf>
    <dxf>
      <font>
        <b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9863EF-37D4-4657-884E-60E0DF2E0EF8}" name="Tabell1" displayName="Tabell1" ref="A1:S404" totalsRowCount="1" headerRowDxfId="50">
  <autoFilter ref="A1:S403" xr:uid="{08114A8F-0409-421C-8198-CDF1F5E322AB}"/>
  <tableColumns count="19">
    <tableColumn id="1" xr3:uid="{64EA4B43-CEA6-4D96-9F3B-EB34F331F86D}" name="Växtslag"/>
    <tableColumn id="2" xr3:uid="{2302A75B-149B-4019-B7F0-754DD3D62777}" name="Art"/>
    <tableColumn id="3" xr3:uid="{96D6AD8A-41D0-4EB3-B541-8345AF87D4CC}" name="Sort"/>
    <tableColumn id="4" xr3:uid="{F1D850E2-4DAE-4F16-BC5D-E6E221C36AAC}" name="F" totalsRowFunction="custom">
      <totalsRowFormula>SUBTOTAL(9,Tabell1[F])</totalsRowFormula>
    </tableColumn>
    <tableColumn id="5" xr3:uid="{33171367-57AE-4166-B77A-269606C2D23D}" name="A" totalsRowFunction="custom">
      <totalsRowFormula>SUBTOTAL(9,Tabell1[A])</totalsRowFormula>
    </tableColumn>
    <tableColumn id="6" xr3:uid="{A248BBDF-B531-4742-99A6-7B16B8AEFC6C}" name="A2" totalsRowFunction="custom">
      <totalsRowFormula>SUBTOTAL(9,Tabell1[A2])</totalsRowFormula>
    </tableColumn>
    <tableColumn id="7" xr3:uid="{0B2482F1-8E3F-4650-BEFC-E49E30B809E9}" name="B" totalsRowFunction="custom">
      <totalsRowFormula>SUBTOTAL(9,Tabell1[B])</totalsRowFormula>
    </tableColumn>
    <tableColumn id="8" xr3:uid="{6A361535-8F83-4871-90D7-A5EC2FA74A0C}" name="C" totalsRowFunction="custom">
      <totalsRowFormula>SUBTOTAL(9,Tabell1[C])</totalsRowFormula>
    </tableColumn>
    <tableColumn id="9" xr3:uid="{06092AB1-FA7C-491A-B37C-56080A7D5A1E}" name="C1" totalsRowFunction="custom">
      <totalsRowFormula>SUBTOTAL(9,Tabell1[C1])</totalsRowFormula>
    </tableColumn>
    <tableColumn id="10" xr3:uid="{1EA3B216-EE33-4DFD-A93F-FDAE806F335A}" name="C2" totalsRowFunction="custom">
      <totalsRowFormula>SUBTOTAL(9,Tabell1[C2])</totalsRowFormula>
    </tableColumn>
    <tableColumn id="11" xr3:uid="{7861FF34-1E93-458C-A9B3-3B2A6BC14BB0}" name="C3" totalsRowFunction="custom">
      <totalsRowFormula>SUBTOTAL(9,Tabell1[C3])</totalsRowFormula>
    </tableColumn>
    <tableColumn id="12" xr3:uid="{277B0D18-FC99-48AF-A6C9-4F0DDB8472B0}" name="H" totalsRowFunction="custom">
      <totalsRowFormula>SUBTOTAL(9,Tabell1[H])</totalsRowFormula>
    </tableColumn>
    <tableColumn id="13" xr3:uid="{73BA14CE-6B2E-4F98-B090-62CB321B82A9}" name="OECD B" totalsRowFunction="custom">
      <totalsRowFormula>SUBTOTAL(9,Tabell1[OECD B])</totalsRowFormula>
    </tableColumn>
    <tableColumn id="14" xr3:uid="{DFE28761-A425-4596-929E-6FEF49CC990E}" name="OECD C" totalsRowFunction="custom">
      <totalsRowFormula>SUBTOTAL(9,Tabell1[OECD C])</totalsRowFormula>
    </tableColumn>
    <tableColumn id="15" xr3:uid="{520040DC-5B02-4ABB-91E3-B2111C9C0C01}" name="OECD C2" totalsRowFunction="custom">
      <totalsRowFormula>SUBTOTAL(9,Tabell1[OECD C2])</totalsRowFormula>
    </tableColumn>
    <tableColumn id="16" xr3:uid="{9D7C2132-EF0C-457A-89B2-A70814E5AA58}" name="OECD PB2" totalsRowFunction="custom">
      <totalsRowFormula>SUBTOTAL(9,Tabell1[OECD PB2])</totalsRowFormula>
    </tableColumn>
    <tableColumn id="17" xr3:uid="{30D6EDFC-B0EA-4ECC-A366-364EF6C72440}" name="SNFC C" totalsRowFunction="custom">
      <totalsRowFormula>SUBTOTAL(9,Tabell1[SNFC C])</totalsRowFormula>
    </tableColumn>
    <tableColumn id="18" xr3:uid="{0DD11502-DB96-4212-B7B7-CFAF43AE7E62}" name="ST" totalsRowFunction="custom">
      <totalsRowFormula>SUBTOTAL(9,Tabell1[ST])</totalsRowFormula>
    </tableColumn>
    <tableColumn id="19" xr3:uid="{48DC3A47-57B6-4D41-82EB-84880857D377}" name="Totalt" totalsRowFunction="custom" dataDxfId="49" totalsRowDxfId="48">
      <totalsRowFormula>SUBTOTAL(9,Tabell1[Totalt])</totalsRowFormula>
    </tableColumn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80E691-ABB7-4E09-9405-BEE458911E39}" name="Tabell14" displayName="Tabell14" ref="A1:V297" totalsRowCount="1" headerRowDxfId="47" dataDxfId="46" totalsRowDxfId="45">
  <autoFilter ref="A1:V296" xr:uid="{B845D9CF-CE1F-41F9-BAB3-D5A81F452AA1}"/>
  <tableColumns count="22">
    <tableColumn id="1" xr3:uid="{CAF811EE-5A3F-448F-BBD0-64C3C50B6581}" name="Växtslag" dataDxfId="44" totalsRowDxfId="43"/>
    <tableColumn id="2" xr3:uid="{1EC575C8-8734-4F73-AF62-27A8B7DCD636}" name="Art" dataDxfId="42" totalsRowDxfId="41"/>
    <tableColumn id="3" xr3:uid="{BB27EBEC-248C-4676-956D-5344171F1147}" name="Sort" dataDxfId="40" totalsRowDxfId="39"/>
    <tableColumn id="4" xr3:uid="{1A9699CE-B327-47BE-9650-13DAAF65933A}" name="Typ" totalsRowLabel="Summa" dataDxfId="38" totalsRowDxfId="37"/>
    <tableColumn id="5" xr3:uid="{572F12EF-5D1F-4EA2-820D-887DAEEA40EA}" name="F" totalsRowFunction="custom" dataDxfId="36" totalsRowDxfId="35">
      <totalsRowFormula>SUBTOTAL(9,E2:E295)</totalsRowFormula>
    </tableColumn>
    <tableColumn id="6" xr3:uid="{2DE6E0F2-B706-41E5-9D24-06B610E9E534}" name="A" totalsRowFunction="custom" dataDxfId="34" totalsRowDxfId="33">
      <totalsRowFormula>SUBTOTAL(9,F2:F295)</totalsRowFormula>
    </tableColumn>
    <tableColumn id="7" xr3:uid="{BAD1CE32-3978-44CD-85CE-E1DFEFC9C5D1}" name="A2" totalsRowFunction="custom" dataDxfId="32" totalsRowDxfId="31">
      <totalsRowFormula>SUBTOTAL(9,G2:G295)</totalsRowFormula>
    </tableColumn>
    <tableColumn id="8" xr3:uid="{7DC47A3F-17C1-4A07-80F6-1C27D6318C36}" name="A3" totalsRowFunction="custom" dataDxfId="30" totalsRowDxfId="29">
      <totalsRowFormula>SUBTOTAL(9,H2:H295)</totalsRowFormula>
    </tableColumn>
    <tableColumn id="9" xr3:uid="{41C4998A-00CB-4E9D-9D4A-4DD483D3DF83}" name="A4" totalsRowFunction="custom" dataDxfId="28" totalsRowDxfId="27">
      <totalsRowFormula>SUBTOTAL(9,I2:I295)</totalsRowFormula>
    </tableColumn>
    <tableColumn id="10" xr3:uid="{8E6DEED3-3B32-4323-BB5C-3E0A2575BDE6}" name="A5" totalsRowFunction="custom" dataDxfId="26" totalsRowDxfId="25">
      <totalsRowFormula>SUBTOTAL(9,J2:J295)</totalsRowFormula>
    </tableColumn>
    <tableColumn id="11" xr3:uid="{CCEA0358-B219-42A3-8870-349D43B6719B}" name="A6" totalsRowFunction="custom" dataDxfId="24" totalsRowDxfId="23">
      <totalsRowFormula>SUBTOTAL(9,K2:K295)</totalsRowFormula>
    </tableColumn>
    <tableColumn id="12" xr3:uid="{747BFE0D-51EC-4100-8344-E8B37396831B}" name="B" totalsRowFunction="custom" dataDxfId="22" totalsRowDxfId="21">
      <totalsRowFormula>SUBTOTAL(9,L2:L295)</totalsRowFormula>
    </tableColumn>
    <tableColumn id="13" xr3:uid="{8A080AC8-AF69-42FD-BA2F-6AD440E3849D}" name="C" totalsRowFunction="custom" dataDxfId="20" totalsRowDxfId="19">
      <totalsRowFormula>SUBTOTAL(9,M2:M295)</totalsRowFormula>
    </tableColumn>
    <tableColumn id="14" xr3:uid="{678100E0-E3A5-47EA-A13B-1A2B965C3155}" name="C1" totalsRowFunction="custom" dataDxfId="18" totalsRowDxfId="17">
      <totalsRowFormula>SUBTOTAL(9,N2:N295)</totalsRowFormula>
    </tableColumn>
    <tableColumn id="15" xr3:uid="{1A8785D0-EF9F-48C9-A621-38386B114A59}" name="C2" totalsRowFunction="custom" dataDxfId="16" totalsRowDxfId="15">
      <totalsRowFormula>SUBTOTAL(9,O2:O295)</totalsRowFormula>
    </tableColumn>
    <tableColumn id="16" xr3:uid="{72D91C33-2409-432B-A056-BD661E00D3DC}" name="C3" totalsRowFunction="custom" dataDxfId="14" totalsRowDxfId="13">
      <totalsRowFormula>SUBTOTAL(9,P2:P295)</totalsRowFormula>
    </tableColumn>
    <tableColumn id="17" xr3:uid="{095B9D41-4C6A-4E35-994F-98BB5954438D}" name="OECD B" totalsRowFunction="custom" dataDxfId="12" totalsRowDxfId="11">
      <totalsRowFormula>SUBTOTAL(9,Q2:Q295)</totalsRowFormula>
    </tableColumn>
    <tableColumn id="18" xr3:uid="{93E57F26-B63F-4E1A-92C4-602C8C163D2A}" name="OECD C" totalsRowFunction="custom" dataDxfId="10" totalsRowDxfId="9">
      <totalsRowFormula>SUBTOTAL(9,R2:R295)</totalsRowFormula>
    </tableColumn>
    <tableColumn id="19" xr3:uid="{D19786B3-B094-43B0-A6B7-BCE0DCCFE510}" name="OECD C1" totalsRowFunction="custom" dataDxfId="8" totalsRowDxfId="7">
      <totalsRowFormula>SUBTOTAL(9,S2:S295)</totalsRowFormula>
    </tableColumn>
    <tableColumn id="20" xr3:uid="{EDCE4EDA-383B-40CB-BFFB-1AE9A2F85F97}" name="OECD C2" totalsRowFunction="custom" dataDxfId="6" totalsRowDxfId="5">
      <totalsRowFormula>SUBTOTAL(9,T2:T295)</totalsRowFormula>
    </tableColumn>
    <tableColumn id="21" xr3:uid="{19323B48-FFFD-4559-B897-41E1933FFBAB}" name="OECD PB5" totalsRowFunction="custom" dataDxfId="4" totalsRowDxfId="3">
      <totalsRowFormula>SUBTOTAL(9,U2:U295)</totalsRowFormula>
    </tableColumn>
    <tableColumn id="22" xr3:uid="{9A3BC44A-D1C0-4B22-AEB2-D92EDAADAF24}" name="Totalt" totalsRowFunction="custom" dataDxfId="2" totalsRowDxfId="1">
      <totalsRowFormula>SUBTOTAL(9,V2:V295)</totalsRowFormula>
    </tableColumn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8C53A8-5BAB-4B7D-AB7E-21488AD1128C}" name="Tabell12" displayName="Tabell12" ref="A1:K89" totalsRowCount="1" headerRowDxfId="0">
  <autoFilter ref="A1:K88" xr:uid="{F18C53A8-5BAB-4B7D-AB7E-21488AD1128C}"/>
  <tableColumns count="11">
    <tableColumn id="1" xr3:uid="{354B6027-D8EA-44BD-A177-4AB4781D9E60}" name="Växtslag"/>
    <tableColumn id="2" xr3:uid="{D5E2CFE1-215C-425F-A93F-357BA5EA4576}" name="Art"/>
    <tableColumn id="3" xr3:uid="{1B554A6A-8023-4C95-A5ED-83593302C002}" name="Sort"/>
    <tableColumn id="4" xr3:uid="{7A679C96-3D2D-4D31-B616-FD5DCE948BF3}" name="Certifieringstyp"/>
    <tableColumn id="5" xr3:uid="{62134DD3-C70B-4EF5-8632-6D11C7176F80}" name="A" totalsRowFunction="custom">
      <totalsRowFormula>SUBTOTAL(9,Tabell12[A])</totalsRowFormula>
    </tableColumn>
    <tableColumn id="6" xr3:uid="{6BDC2217-3116-4CF7-AB95-8F13BA4C0248}" name="B" totalsRowFunction="custom">
      <totalsRowFormula>SUBTOTAL(9,Tabell12[B])</totalsRowFormula>
    </tableColumn>
    <tableColumn id="7" xr3:uid="{F1E8EAF9-8BCA-42B3-86FF-A58518790A62}" name="C" totalsRowFunction="custom">
      <totalsRowFormula>SUBTOTAL(9,Tabell12[C])</totalsRowFormula>
    </tableColumn>
    <tableColumn id="8" xr3:uid="{5C0D57A8-F76D-4451-83D8-4A4F66355156}" name="C1" totalsRowFunction="custom">
      <totalsRowFormula>SUBTOTAL(9,Tabell12[C1])</totalsRowFormula>
    </tableColumn>
    <tableColumn id="9" xr3:uid="{BE08C7CE-D6A2-4E00-8FD5-4489D1C4F7C4}" name="C2" totalsRowFunction="custom">
      <totalsRowFormula>SUBTOTAL(9,Tabell12[C2])</totalsRowFormula>
    </tableColumn>
    <tableColumn id="10" xr3:uid="{24334E3B-2F52-493B-ABE8-8B6234AFCEA6}" name="F" totalsRowFunction="custom">
      <totalsRowFormula>SUBTOTAL(9,Tabell12[F])</totalsRowFormula>
    </tableColumn>
    <tableColumn id="11" xr3:uid="{96BF9D0A-8D04-4776-819E-DEA30CDEF674}" name="Totalt" totalsRowFunction="custom">
      <totalsRowFormula>SUBTOTAL(9,Tabell12[Totalt])</totalsRow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8F1D-9549-412C-8D31-35E633BE4E7D}">
  <dimension ref="A1:S404"/>
  <sheetViews>
    <sheetView topLeftCell="A355" workbookViewId="0">
      <selection activeCell="N12" sqref="N12"/>
    </sheetView>
  </sheetViews>
  <sheetFormatPr defaultRowHeight="15" x14ac:dyDescent="0.25"/>
  <cols>
    <col min="1" max="1" width="24.85546875" bestFit="1" customWidth="1"/>
    <col min="2" max="2" width="21.7109375" bestFit="1" customWidth="1"/>
    <col min="3" max="3" width="26" bestFit="1" customWidth="1"/>
    <col min="4" max="4" width="6" bestFit="1" customWidth="1"/>
    <col min="5" max="5" width="7" bestFit="1" customWidth="1"/>
    <col min="6" max="6" width="5.5703125" bestFit="1" customWidth="1"/>
    <col min="7" max="7" width="7" bestFit="1" customWidth="1"/>
    <col min="8" max="8" width="8" bestFit="1" customWidth="1"/>
    <col min="9" max="9" width="7" bestFit="1" customWidth="1"/>
    <col min="10" max="10" width="8" bestFit="1" customWidth="1"/>
    <col min="11" max="11" width="5.42578125" bestFit="1" customWidth="1"/>
    <col min="12" max="12" width="4.5703125" bestFit="1" customWidth="1"/>
    <col min="13" max="14" width="9.7109375" bestFit="1" customWidth="1"/>
    <col min="15" max="15" width="10.7109375" bestFit="1" customWidth="1"/>
    <col min="16" max="16" width="11.85546875" bestFit="1" customWidth="1"/>
    <col min="17" max="17" width="9.42578125" bestFit="1" customWidth="1"/>
    <col min="18" max="18" width="6" bestFit="1" customWidth="1"/>
    <col min="19" max="19" width="8.42578125" style="2" bestFit="1" customWidth="1"/>
  </cols>
  <sheetData>
    <row r="1" spans="1:19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t="s">
        <v>19</v>
      </c>
      <c r="B2" t="s">
        <v>20</v>
      </c>
      <c r="C2" t="s">
        <v>21</v>
      </c>
      <c r="D2" t="s">
        <v>22</v>
      </c>
      <c r="E2" t="s">
        <v>22</v>
      </c>
      <c r="F2" t="s">
        <v>22</v>
      </c>
      <c r="G2" t="s">
        <v>22</v>
      </c>
      <c r="H2">
        <v>35</v>
      </c>
      <c r="I2" t="s">
        <v>22</v>
      </c>
      <c r="J2" t="s">
        <v>22</v>
      </c>
      <c r="K2" t="s">
        <v>22</v>
      </c>
      <c r="L2" t="s">
        <v>22</v>
      </c>
      <c r="M2" t="s">
        <v>22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s="2">
        <v>35</v>
      </c>
    </row>
    <row r="3" spans="1:19" x14ac:dyDescent="0.25">
      <c r="A3" t="s">
        <v>19</v>
      </c>
      <c r="B3" t="s">
        <v>23</v>
      </c>
      <c r="C3" t="s">
        <v>24</v>
      </c>
      <c r="D3" t="s">
        <v>22</v>
      </c>
      <c r="E3" t="s">
        <v>22</v>
      </c>
      <c r="F3" t="s">
        <v>22</v>
      </c>
      <c r="G3" t="s">
        <v>22</v>
      </c>
      <c r="H3">
        <v>5734</v>
      </c>
      <c r="I3" t="s">
        <v>22</v>
      </c>
      <c r="J3" t="s">
        <v>22</v>
      </c>
      <c r="K3" t="s">
        <v>22</v>
      </c>
      <c r="L3" t="s">
        <v>22</v>
      </c>
      <c r="M3" t="s">
        <v>22</v>
      </c>
      <c r="N3" t="s">
        <v>22</v>
      </c>
      <c r="O3" t="s">
        <v>22</v>
      </c>
      <c r="P3" t="s">
        <v>22</v>
      </c>
      <c r="Q3" t="s">
        <v>22</v>
      </c>
      <c r="R3" t="s">
        <v>22</v>
      </c>
      <c r="S3" s="2">
        <v>5734</v>
      </c>
    </row>
    <row r="4" spans="1:19" x14ac:dyDescent="0.25">
      <c r="A4" t="s">
        <v>19</v>
      </c>
      <c r="B4" t="s">
        <v>23</v>
      </c>
      <c r="C4" t="s">
        <v>25</v>
      </c>
      <c r="D4" t="s">
        <v>22</v>
      </c>
      <c r="E4" t="s">
        <v>22</v>
      </c>
      <c r="F4" t="s">
        <v>22</v>
      </c>
      <c r="G4" t="s">
        <v>22</v>
      </c>
      <c r="H4">
        <v>662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s="2">
        <v>662</v>
      </c>
    </row>
    <row r="5" spans="1:19" x14ac:dyDescent="0.25">
      <c r="A5" t="s">
        <v>19</v>
      </c>
      <c r="B5" t="s">
        <v>23</v>
      </c>
      <c r="C5" t="s">
        <v>26</v>
      </c>
      <c r="D5" t="s">
        <v>22</v>
      </c>
      <c r="E5" t="s">
        <v>22</v>
      </c>
      <c r="F5" t="s">
        <v>22</v>
      </c>
      <c r="G5" t="s">
        <v>22</v>
      </c>
      <c r="H5">
        <v>3</v>
      </c>
      <c r="I5" t="s">
        <v>22</v>
      </c>
      <c r="J5" t="s">
        <v>22</v>
      </c>
      <c r="K5" t="s">
        <v>22</v>
      </c>
      <c r="L5" t="s">
        <v>22</v>
      </c>
      <c r="M5" t="s">
        <v>22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s="2">
        <v>3</v>
      </c>
    </row>
    <row r="6" spans="1:19" x14ac:dyDescent="0.25">
      <c r="A6" t="s">
        <v>19</v>
      </c>
      <c r="B6" t="s">
        <v>23</v>
      </c>
      <c r="C6" t="s">
        <v>27</v>
      </c>
      <c r="D6" t="s">
        <v>22</v>
      </c>
      <c r="E6" t="s">
        <v>22</v>
      </c>
      <c r="F6" t="s">
        <v>22</v>
      </c>
      <c r="G6" t="s">
        <v>22</v>
      </c>
      <c r="H6">
        <v>9</v>
      </c>
      <c r="I6" t="s">
        <v>22</v>
      </c>
      <c r="J6" t="s">
        <v>22</v>
      </c>
      <c r="K6" t="s">
        <v>22</v>
      </c>
      <c r="L6" t="s">
        <v>22</v>
      </c>
      <c r="M6" t="s">
        <v>22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s="2">
        <v>9</v>
      </c>
    </row>
    <row r="7" spans="1:19" x14ac:dyDescent="0.25">
      <c r="A7" t="s">
        <v>19</v>
      </c>
      <c r="B7" t="s">
        <v>23</v>
      </c>
      <c r="C7" t="s">
        <v>28</v>
      </c>
      <c r="D7" t="s">
        <v>22</v>
      </c>
      <c r="E7" t="s">
        <v>22</v>
      </c>
      <c r="F7" t="s">
        <v>22</v>
      </c>
      <c r="G7" t="s">
        <v>22</v>
      </c>
      <c r="H7">
        <v>8403</v>
      </c>
      <c r="I7" t="s">
        <v>22</v>
      </c>
      <c r="J7" t="s">
        <v>22</v>
      </c>
      <c r="K7" t="s">
        <v>22</v>
      </c>
      <c r="L7" t="s">
        <v>22</v>
      </c>
      <c r="M7" t="s">
        <v>22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s="2">
        <v>8403</v>
      </c>
    </row>
    <row r="8" spans="1:19" x14ac:dyDescent="0.25">
      <c r="A8" t="s">
        <v>19</v>
      </c>
      <c r="B8" t="s">
        <v>23</v>
      </c>
      <c r="C8" t="s">
        <v>29</v>
      </c>
      <c r="D8" t="s">
        <v>22</v>
      </c>
      <c r="E8" t="s">
        <v>22</v>
      </c>
      <c r="F8" t="s">
        <v>22</v>
      </c>
      <c r="G8" t="s">
        <v>22</v>
      </c>
      <c r="H8">
        <v>7893</v>
      </c>
      <c r="I8" t="s">
        <v>22</v>
      </c>
      <c r="J8" t="s">
        <v>22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22</v>
      </c>
      <c r="R8" t="s">
        <v>22</v>
      </c>
      <c r="S8" s="2">
        <v>7893</v>
      </c>
    </row>
    <row r="9" spans="1:19" x14ac:dyDescent="0.25">
      <c r="A9" t="s">
        <v>19</v>
      </c>
      <c r="B9" t="s">
        <v>23</v>
      </c>
      <c r="C9" t="s">
        <v>30</v>
      </c>
      <c r="D9" t="s">
        <v>22</v>
      </c>
      <c r="E9" t="s">
        <v>22</v>
      </c>
      <c r="F9" t="s">
        <v>22</v>
      </c>
      <c r="G9" t="s">
        <v>22</v>
      </c>
      <c r="H9">
        <v>1075</v>
      </c>
      <c r="I9" t="s">
        <v>22</v>
      </c>
      <c r="J9" t="s">
        <v>22</v>
      </c>
      <c r="K9" t="s">
        <v>22</v>
      </c>
      <c r="L9" t="s">
        <v>22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s="2">
        <v>1075</v>
      </c>
    </row>
    <row r="10" spans="1:19" x14ac:dyDescent="0.25">
      <c r="A10" t="s">
        <v>19</v>
      </c>
      <c r="B10" t="s">
        <v>23</v>
      </c>
      <c r="C10" t="s">
        <v>31</v>
      </c>
      <c r="D10" t="s">
        <v>22</v>
      </c>
      <c r="E10" t="s">
        <v>22</v>
      </c>
      <c r="F10" t="s">
        <v>22</v>
      </c>
      <c r="G10" t="s">
        <v>22</v>
      </c>
      <c r="H10">
        <v>5093</v>
      </c>
      <c r="I10" t="s">
        <v>22</v>
      </c>
      <c r="J10" t="s">
        <v>22</v>
      </c>
      <c r="K10" t="s">
        <v>22</v>
      </c>
      <c r="L10" t="s">
        <v>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s="2">
        <v>5093</v>
      </c>
    </row>
    <row r="11" spans="1:19" x14ac:dyDescent="0.25">
      <c r="A11" t="s">
        <v>19</v>
      </c>
      <c r="B11" t="s">
        <v>23</v>
      </c>
      <c r="C11" t="s">
        <v>32</v>
      </c>
      <c r="D11" t="s">
        <v>22</v>
      </c>
      <c r="E11" t="s">
        <v>22</v>
      </c>
      <c r="F11" t="s">
        <v>22</v>
      </c>
      <c r="G11" t="s">
        <v>22</v>
      </c>
      <c r="H11">
        <v>1403</v>
      </c>
      <c r="I11" t="s">
        <v>22</v>
      </c>
      <c r="J11" t="s">
        <v>22</v>
      </c>
      <c r="K11" t="s">
        <v>22</v>
      </c>
      <c r="L11" t="s">
        <v>22</v>
      </c>
      <c r="M11" t="s">
        <v>22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s="2">
        <v>1403</v>
      </c>
    </row>
    <row r="12" spans="1:19" x14ac:dyDescent="0.25">
      <c r="A12" t="s">
        <v>19</v>
      </c>
      <c r="B12" t="s">
        <v>23</v>
      </c>
      <c r="C12" t="s">
        <v>33</v>
      </c>
      <c r="D12" t="s">
        <v>22</v>
      </c>
      <c r="E12" t="s">
        <v>22</v>
      </c>
      <c r="F12" t="s">
        <v>22</v>
      </c>
      <c r="G12" t="s">
        <v>22</v>
      </c>
      <c r="H12">
        <v>6084</v>
      </c>
      <c r="I12" t="s">
        <v>22</v>
      </c>
      <c r="J12" t="s">
        <v>22</v>
      </c>
      <c r="K12" t="s">
        <v>22</v>
      </c>
      <c r="L12" t="s">
        <v>22</v>
      </c>
      <c r="M12" t="s">
        <v>22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s="2">
        <v>6084</v>
      </c>
    </row>
    <row r="13" spans="1:19" x14ac:dyDescent="0.25">
      <c r="A13" t="s">
        <v>19</v>
      </c>
      <c r="B13" t="s">
        <v>23</v>
      </c>
      <c r="C13" t="s">
        <v>34</v>
      </c>
      <c r="D13" t="s">
        <v>22</v>
      </c>
      <c r="E13" t="s">
        <v>22</v>
      </c>
      <c r="F13" t="s">
        <v>22</v>
      </c>
      <c r="G13" t="s">
        <v>22</v>
      </c>
      <c r="H13">
        <v>558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s="2">
        <v>558</v>
      </c>
    </row>
    <row r="14" spans="1:19" x14ac:dyDescent="0.25">
      <c r="A14" t="s">
        <v>19</v>
      </c>
      <c r="B14" t="s">
        <v>23</v>
      </c>
      <c r="C14" t="s">
        <v>35</v>
      </c>
      <c r="D14" t="s">
        <v>22</v>
      </c>
      <c r="E14" t="s">
        <v>22</v>
      </c>
      <c r="F14" t="s">
        <v>22</v>
      </c>
      <c r="G14" t="s">
        <v>22</v>
      </c>
      <c r="H14">
        <v>22016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s="2">
        <v>22016</v>
      </c>
    </row>
    <row r="15" spans="1:19" x14ac:dyDescent="0.25">
      <c r="A15" t="s">
        <v>19</v>
      </c>
      <c r="B15" t="s">
        <v>23</v>
      </c>
      <c r="C15" t="s">
        <v>36</v>
      </c>
      <c r="D15" t="s">
        <v>22</v>
      </c>
      <c r="E15" t="s">
        <v>22</v>
      </c>
      <c r="F15" t="s">
        <v>22</v>
      </c>
      <c r="G15" t="s">
        <v>22</v>
      </c>
      <c r="H15">
        <v>4445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s="2">
        <v>4445</v>
      </c>
    </row>
    <row r="16" spans="1:19" x14ac:dyDescent="0.25">
      <c r="A16" t="s">
        <v>19</v>
      </c>
      <c r="B16" t="s">
        <v>23</v>
      </c>
      <c r="C16" t="s">
        <v>37</v>
      </c>
      <c r="D16" t="s">
        <v>22</v>
      </c>
      <c r="E16" t="s">
        <v>22</v>
      </c>
      <c r="F16" t="s">
        <v>22</v>
      </c>
      <c r="G16" t="s">
        <v>22</v>
      </c>
      <c r="H16">
        <v>1572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s="2">
        <v>1572</v>
      </c>
    </row>
    <row r="17" spans="1:19" x14ac:dyDescent="0.25">
      <c r="A17" t="s">
        <v>38</v>
      </c>
      <c r="B17" t="s">
        <v>39</v>
      </c>
      <c r="C17" t="s">
        <v>40</v>
      </c>
      <c r="D17" t="s">
        <v>22</v>
      </c>
      <c r="E17" t="s">
        <v>22</v>
      </c>
      <c r="F17" t="s">
        <v>22</v>
      </c>
      <c r="G17">
        <v>450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s="2">
        <v>450</v>
      </c>
    </row>
    <row r="18" spans="1:19" x14ac:dyDescent="0.25">
      <c r="A18" t="s">
        <v>38</v>
      </c>
      <c r="B18" t="s">
        <v>39</v>
      </c>
      <c r="C18" t="s">
        <v>41</v>
      </c>
      <c r="D18" t="s">
        <v>22</v>
      </c>
      <c r="E18" t="s">
        <v>22</v>
      </c>
      <c r="F18" t="s">
        <v>22</v>
      </c>
      <c r="G18">
        <v>780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s="2">
        <v>780</v>
      </c>
    </row>
    <row r="19" spans="1:19" x14ac:dyDescent="0.25">
      <c r="A19" t="s">
        <v>38</v>
      </c>
      <c r="B19" t="s">
        <v>39</v>
      </c>
      <c r="C19" t="s">
        <v>42</v>
      </c>
      <c r="D19" t="s">
        <v>22</v>
      </c>
      <c r="E19" t="s">
        <v>22</v>
      </c>
      <c r="F19" t="s">
        <v>22</v>
      </c>
      <c r="G19" t="s">
        <v>22</v>
      </c>
      <c r="H19">
        <v>2520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s="2">
        <v>2520</v>
      </c>
    </row>
    <row r="20" spans="1:19" x14ac:dyDescent="0.25">
      <c r="A20" t="s">
        <v>38</v>
      </c>
      <c r="B20" t="s">
        <v>39</v>
      </c>
      <c r="C20" t="s">
        <v>43</v>
      </c>
      <c r="D20" t="s">
        <v>22</v>
      </c>
      <c r="E20" t="s">
        <v>22</v>
      </c>
      <c r="F20">
        <v>600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s="2">
        <v>600</v>
      </c>
    </row>
    <row r="21" spans="1:19" x14ac:dyDescent="0.25">
      <c r="A21" t="s">
        <v>38</v>
      </c>
      <c r="B21" t="s">
        <v>39</v>
      </c>
      <c r="C21" t="s">
        <v>44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  <c r="Q21">
        <v>55300</v>
      </c>
      <c r="R21" t="s">
        <v>22</v>
      </c>
      <c r="S21" s="2">
        <v>55300</v>
      </c>
    </row>
    <row r="22" spans="1:19" x14ac:dyDescent="0.25">
      <c r="A22" t="s">
        <v>38</v>
      </c>
      <c r="B22" t="s">
        <v>39</v>
      </c>
      <c r="C22" t="s">
        <v>45</v>
      </c>
      <c r="D22" t="s">
        <v>22</v>
      </c>
      <c r="E22" t="s">
        <v>22</v>
      </c>
      <c r="F22" t="s">
        <v>22</v>
      </c>
      <c r="G22" t="s">
        <v>22</v>
      </c>
      <c r="H22">
        <v>19910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s="2">
        <v>19910</v>
      </c>
    </row>
    <row r="23" spans="1:19" x14ac:dyDescent="0.25">
      <c r="A23" t="s">
        <v>38</v>
      </c>
      <c r="B23" t="s">
        <v>39</v>
      </c>
      <c r="C23" t="s">
        <v>46</v>
      </c>
      <c r="D23" t="s">
        <v>22</v>
      </c>
      <c r="E23" t="s">
        <v>22</v>
      </c>
      <c r="F23">
        <v>150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s="2">
        <v>150</v>
      </c>
    </row>
    <row r="24" spans="1:19" x14ac:dyDescent="0.25">
      <c r="A24" t="s">
        <v>38</v>
      </c>
      <c r="B24" t="s">
        <v>39</v>
      </c>
      <c r="C24" t="s">
        <v>47</v>
      </c>
      <c r="D24" t="s">
        <v>22</v>
      </c>
      <c r="E24" t="s">
        <v>22</v>
      </c>
      <c r="F24" t="s">
        <v>22</v>
      </c>
      <c r="G24">
        <v>210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 t="s">
        <v>22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s="2">
        <v>210</v>
      </c>
    </row>
    <row r="25" spans="1:19" x14ac:dyDescent="0.25">
      <c r="A25" t="s">
        <v>38</v>
      </c>
      <c r="B25" t="s">
        <v>39</v>
      </c>
      <c r="C25" t="s">
        <v>48</v>
      </c>
      <c r="D25" t="s">
        <v>22</v>
      </c>
      <c r="E25" t="s">
        <v>22</v>
      </c>
      <c r="F25" t="s">
        <v>22</v>
      </c>
      <c r="G25" t="s">
        <v>22</v>
      </c>
      <c r="H25">
        <v>80436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 t="s">
        <v>22</v>
      </c>
      <c r="S25" s="2">
        <v>80436</v>
      </c>
    </row>
    <row r="26" spans="1:19" x14ac:dyDescent="0.25">
      <c r="A26" t="s">
        <v>38</v>
      </c>
      <c r="B26" t="s">
        <v>39</v>
      </c>
      <c r="C26" t="s">
        <v>49</v>
      </c>
      <c r="D26" t="s">
        <v>22</v>
      </c>
      <c r="E26" t="s">
        <v>22</v>
      </c>
      <c r="F26" t="s">
        <v>22</v>
      </c>
      <c r="G26">
        <v>200</v>
      </c>
      <c r="H26">
        <v>14828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s="2">
        <v>15028</v>
      </c>
    </row>
    <row r="27" spans="1:19" x14ac:dyDescent="0.25">
      <c r="A27" t="s">
        <v>38</v>
      </c>
      <c r="B27" t="s">
        <v>39</v>
      </c>
      <c r="C27" t="s">
        <v>50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  <c r="Q27">
        <v>145240</v>
      </c>
      <c r="R27" t="s">
        <v>22</v>
      </c>
      <c r="S27" s="2">
        <v>145240</v>
      </c>
    </row>
    <row r="28" spans="1:19" x14ac:dyDescent="0.25">
      <c r="A28" t="s">
        <v>38</v>
      </c>
      <c r="B28" t="s">
        <v>39</v>
      </c>
      <c r="C28" t="s">
        <v>51</v>
      </c>
      <c r="D28" t="s">
        <v>22</v>
      </c>
      <c r="E28" t="s">
        <v>22</v>
      </c>
      <c r="F28" t="s">
        <v>22</v>
      </c>
      <c r="G28" t="s">
        <v>22</v>
      </c>
      <c r="H28">
        <v>5000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s="2">
        <v>5000</v>
      </c>
    </row>
    <row r="29" spans="1:19" x14ac:dyDescent="0.25">
      <c r="A29" t="s">
        <v>38</v>
      </c>
      <c r="B29" t="s">
        <v>39</v>
      </c>
      <c r="C29" t="s">
        <v>52</v>
      </c>
      <c r="D29" t="s">
        <v>22</v>
      </c>
      <c r="E29" t="s">
        <v>22</v>
      </c>
      <c r="F29" t="s">
        <v>22</v>
      </c>
      <c r="G29" t="s">
        <v>22</v>
      </c>
      <c r="H29">
        <v>88988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s="2">
        <v>88988</v>
      </c>
    </row>
    <row r="30" spans="1:19" x14ac:dyDescent="0.25">
      <c r="A30" t="s">
        <v>38</v>
      </c>
      <c r="B30" t="s">
        <v>39</v>
      </c>
      <c r="C30" t="s">
        <v>53</v>
      </c>
      <c r="D30" t="s">
        <v>22</v>
      </c>
      <c r="E30" t="s">
        <v>22</v>
      </c>
      <c r="F30" t="s">
        <v>22</v>
      </c>
      <c r="G30" t="s">
        <v>22</v>
      </c>
      <c r="H30">
        <v>1390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s="2">
        <v>1390</v>
      </c>
    </row>
    <row r="31" spans="1:19" x14ac:dyDescent="0.25">
      <c r="A31" t="s">
        <v>38</v>
      </c>
      <c r="B31" t="s">
        <v>39</v>
      </c>
      <c r="C31" t="s">
        <v>54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>
        <v>175</v>
      </c>
      <c r="Q31" t="s">
        <v>22</v>
      </c>
      <c r="R31" t="s">
        <v>22</v>
      </c>
      <c r="S31" s="2">
        <v>175</v>
      </c>
    </row>
    <row r="32" spans="1:19" x14ac:dyDescent="0.25">
      <c r="A32" t="s">
        <v>38</v>
      </c>
      <c r="B32" t="s">
        <v>39</v>
      </c>
      <c r="C32" t="s">
        <v>55</v>
      </c>
      <c r="D32" t="s">
        <v>22</v>
      </c>
      <c r="E32" t="s">
        <v>22</v>
      </c>
      <c r="F32" t="s">
        <v>22</v>
      </c>
      <c r="G32">
        <v>1500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s="2">
        <v>1500</v>
      </c>
    </row>
    <row r="33" spans="1:19" x14ac:dyDescent="0.25">
      <c r="A33" t="s">
        <v>38</v>
      </c>
      <c r="B33" t="s">
        <v>39</v>
      </c>
      <c r="C33" t="s">
        <v>56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  <c r="Q33">
        <v>101380</v>
      </c>
      <c r="R33" t="s">
        <v>22</v>
      </c>
      <c r="S33" s="2">
        <v>101380</v>
      </c>
    </row>
    <row r="34" spans="1:19" x14ac:dyDescent="0.25">
      <c r="A34" t="s">
        <v>38</v>
      </c>
      <c r="B34" t="s">
        <v>57</v>
      </c>
      <c r="C34" t="s">
        <v>58</v>
      </c>
      <c r="D34" t="s">
        <v>22</v>
      </c>
      <c r="E34" t="s">
        <v>22</v>
      </c>
      <c r="F34" t="s">
        <v>22</v>
      </c>
      <c r="G34">
        <v>220</v>
      </c>
      <c r="H34">
        <v>190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s="2">
        <v>410</v>
      </c>
    </row>
    <row r="35" spans="1:19" x14ac:dyDescent="0.25">
      <c r="A35" t="s">
        <v>38</v>
      </c>
      <c r="B35" t="s">
        <v>59</v>
      </c>
      <c r="C35" t="s">
        <v>60</v>
      </c>
      <c r="D35" t="s">
        <v>22</v>
      </c>
      <c r="E35" t="s">
        <v>22</v>
      </c>
      <c r="F35" t="s">
        <v>22</v>
      </c>
      <c r="G35">
        <v>320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s="2">
        <v>320</v>
      </c>
    </row>
    <row r="36" spans="1:19" x14ac:dyDescent="0.25">
      <c r="A36" t="s">
        <v>38</v>
      </c>
      <c r="B36" t="s">
        <v>59</v>
      </c>
      <c r="C36" t="s">
        <v>61</v>
      </c>
      <c r="D36" t="s">
        <v>22</v>
      </c>
      <c r="E36" t="s">
        <v>22</v>
      </c>
      <c r="F36" t="s">
        <v>22</v>
      </c>
      <c r="G36" t="s">
        <v>22</v>
      </c>
      <c r="H36">
        <v>5010</v>
      </c>
      <c r="I36" t="s">
        <v>22</v>
      </c>
      <c r="J36" t="s">
        <v>22</v>
      </c>
      <c r="K36" t="s">
        <v>22</v>
      </c>
      <c r="L36" t="s">
        <v>22</v>
      </c>
      <c r="M36" t="s">
        <v>22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s="2">
        <v>5010</v>
      </c>
    </row>
    <row r="37" spans="1:19" x14ac:dyDescent="0.25">
      <c r="A37" t="s">
        <v>38</v>
      </c>
      <c r="B37" t="s">
        <v>59</v>
      </c>
      <c r="C37" t="s">
        <v>62</v>
      </c>
      <c r="D37" t="s">
        <v>22</v>
      </c>
      <c r="E37" t="s">
        <v>22</v>
      </c>
      <c r="F37" t="s">
        <v>22</v>
      </c>
      <c r="G37" t="s">
        <v>22</v>
      </c>
      <c r="H37">
        <v>3000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s="2">
        <v>3000</v>
      </c>
    </row>
    <row r="38" spans="1:19" x14ac:dyDescent="0.25">
      <c r="A38" t="s">
        <v>38</v>
      </c>
      <c r="B38" t="s">
        <v>59</v>
      </c>
      <c r="C38" t="s">
        <v>63</v>
      </c>
      <c r="D38" t="s">
        <v>22</v>
      </c>
      <c r="E38" t="s">
        <v>22</v>
      </c>
      <c r="F38" t="s">
        <v>22</v>
      </c>
      <c r="G38">
        <v>260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s="2">
        <v>260</v>
      </c>
    </row>
    <row r="39" spans="1:19" x14ac:dyDescent="0.25">
      <c r="A39" t="s">
        <v>38</v>
      </c>
      <c r="B39" t="s">
        <v>59</v>
      </c>
      <c r="C39" t="s">
        <v>64</v>
      </c>
      <c r="D39" t="s">
        <v>22</v>
      </c>
      <c r="E39" t="s">
        <v>22</v>
      </c>
      <c r="F39" t="s">
        <v>22</v>
      </c>
      <c r="G39" t="s">
        <v>22</v>
      </c>
      <c r="H39">
        <v>7362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s="2">
        <v>7362</v>
      </c>
    </row>
    <row r="40" spans="1:19" x14ac:dyDescent="0.25">
      <c r="A40" t="s">
        <v>38</v>
      </c>
      <c r="B40" t="s">
        <v>65</v>
      </c>
      <c r="C40" t="s">
        <v>66</v>
      </c>
      <c r="D40" t="s">
        <v>22</v>
      </c>
      <c r="E40" t="s">
        <v>22</v>
      </c>
      <c r="F40" t="s">
        <v>22</v>
      </c>
      <c r="G40" t="s">
        <v>22</v>
      </c>
      <c r="H40">
        <v>220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s="2">
        <v>220</v>
      </c>
    </row>
    <row r="41" spans="1:19" x14ac:dyDescent="0.25">
      <c r="A41" t="s">
        <v>38</v>
      </c>
      <c r="B41" t="s">
        <v>65</v>
      </c>
      <c r="C41" t="s">
        <v>67</v>
      </c>
      <c r="D41" t="s">
        <v>22</v>
      </c>
      <c r="E41" t="s">
        <v>22</v>
      </c>
      <c r="F41" t="s">
        <v>22</v>
      </c>
      <c r="G41" t="s">
        <v>22</v>
      </c>
      <c r="H41">
        <v>5005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s="2">
        <v>5005</v>
      </c>
    </row>
    <row r="42" spans="1:19" x14ac:dyDescent="0.25">
      <c r="A42" t="s">
        <v>38</v>
      </c>
      <c r="B42" t="s">
        <v>68</v>
      </c>
      <c r="C42" t="s">
        <v>69</v>
      </c>
      <c r="D42" t="s">
        <v>22</v>
      </c>
      <c r="E42" t="s">
        <v>22</v>
      </c>
      <c r="F42" t="s">
        <v>22</v>
      </c>
      <c r="G42" t="s">
        <v>22</v>
      </c>
      <c r="H42">
        <v>7000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s="2">
        <v>7000</v>
      </c>
    </row>
    <row r="43" spans="1:19" x14ac:dyDescent="0.25">
      <c r="A43" t="s">
        <v>38</v>
      </c>
      <c r="B43" t="s">
        <v>68</v>
      </c>
      <c r="C43" t="s">
        <v>70</v>
      </c>
      <c r="D43" t="s">
        <v>22</v>
      </c>
      <c r="E43" t="s">
        <v>22</v>
      </c>
      <c r="F43" t="s">
        <v>22</v>
      </c>
      <c r="G43" t="s">
        <v>22</v>
      </c>
      <c r="H43">
        <v>15000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s="2">
        <v>15000</v>
      </c>
    </row>
    <row r="44" spans="1:19" x14ac:dyDescent="0.25">
      <c r="A44" t="s">
        <v>38</v>
      </c>
      <c r="B44" t="s">
        <v>68</v>
      </c>
      <c r="C44" t="s">
        <v>71</v>
      </c>
      <c r="D44" t="s">
        <v>22</v>
      </c>
      <c r="E44" t="s">
        <v>22</v>
      </c>
      <c r="F44" t="s">
        <v>22</v>
      </c>
      <c r="G44" t="s">
        <v>22</v>
      </c>
      <c r="H44">
        <v>16000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s="2">
        <v>16000</v>
      </c>
    </row>
    <row r="45" spans="1:19" x14ac:dyDescent="0.25">
      <c r="A45" t="s">
        <v>38</v>
      </c>
      <c r="B45" t="s">
        <v>72</v>
      </c>
      <c r="C45" t="s">
        <v>73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>
        <v>1100</v>
      </c>
      <c r="O45" t="s">
        <v>22</v>
      </c>
      <c r="P45" t="s">
        <v>22</v>
      </c>
      <c r="Q45" t="s">
        <v>22</v>
      </c>
      <c r="R45" t="s">
        <v>22</v>
      </c>
      <c r="S45" s="2">
        <v>1100</v>
      </c>
    </row>
    <row r="46" spans="1:19" x14ac:dyDescent="0.25">
      <c r="A46" t="s">
        <v>38</v>
      </c>
      <c r="B46" t="s">
        <v>72</v>
      </c>
      <c r="C46" t="s">
        <v>74</v>
      </c>
      <c r="D46" t="s">
        <v>22</v>
      </c>
      <c r="E46" t="s">
        <v>22</v>
      </c>
      <c r="F46" t="s">
        <v>22</v>
      </c>
      <c r="G46" t="s">
        <v>22</v>
      </c>
      <c r="H46">
        <v>1134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  <c r="Q46" t="s">
        <v>22</v>
      </c>
      <c r="R46" t="s">
        <v>22</v>
      </c>
      <c r="S46" s="2">
        <v>1134</v>
      </c>
    </row>
    <row r="47" spans="1:19" x14ac:dyDescent="0.25">
      <c r="A47" t="s">
        <v>38</v>
      </c>
      <c r="B47" t="s">
        <v>72</v>
      </c>
      <c r="C47" t="s">
        <v>75</v>
      </c>
      <c r="D47" t="s">
        <v>22</v>
      </c>
      <c r="E47" t="s">
        <v>22</v>
      </c>
      <c r="F47" t="s">
        <v>22</v>
      </c>
      <c r="G47" t="s">
        <v>22</v>
      </c>
      <c r="H47">
        <v>1927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s="2">
        <v>1927</v>
      </c>
    </row>
    <row r="48" spans="1:19" x14ac:dyDescent="0.25">
      <c r="A48" t="s">
        <v>38</v>
      </c>
      <c r="B48" t="s">
        <v>72</v>
      </c>
      <c r="C48" t="s">
        <v>76</v>
      </c>
      <c r="D48" t="s">
        <v>22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 t="s">
        <v>22</v>
      </c>
      <c r="M48" t="s">
        <v>22</v>
      </c>
      <c r="N48">
        <v>510</v>
      </c>
      <c r="O48" t="s">
        <v>22</v>
      </c>
      <c r="P48" t="s">
        <v>22</v>
      </c>
      <c r="Q48" t="s">
        <v>22</v>
      </c>
      <c r="R48" t="s">
        <v>22</v>
      </c>
      <c r="S48" s="2">
        <v>510</v>
      </c>
    </row>
    <row r="49" spans="1:19" x14ac:dyDescent="0.25">
      <c r="A49" t="s">
        <v>38</v>
      </c>
      <c r="B49" t="s">
        <v>72</v>
      </c>
      <c r="C49" t="s">
        <v>77</v>
      </c>
      <c r="D49" t="s">
        <v>22</v>
      </c>
      <c r="E49" t="s">
        <v>22</v>
      </c>
      <c r="F49" t="s">
        <v>22</v>
      </c>
      <c r="G49" t="s">
        <v>22</v>
      </c>
      <c r="H49">
        <v>147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s="2">
        <v>147</v>
      </c>
    </row>
    <row r="50" spans="1:19" x14ac:dyDescent="0.25">
      <c r="A50" t="s">
        <v>38</v>
      </c>
      <c r="B50" t="s">
        <v>78</v>
      </c>
      <c r="C50" t="s">
        <v>79</v>
      </c>
      <c r="D50" t="s">
        <v>22</v>
      </c>
      <c r="E50" t="s">
        <v>22</v>
      </c>
      <c r="F50" t="s">
        <v>22</v>
      </c>
      <c r="G50" t="s">
        <v>22</v>
      </c>
      <c r="H50">
        <v>4810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s="2">
        <v>4810</v>
      </c>
    </row>
    <row r="51" spans="1:19" x14ac:dyDescent="0.25">
      <c r="A51" t="s">
        <v>38</v>
      </c>
      <c r="B51" t="s">
        <v>80</v>
      </c>
      <c r="C51" t="s">
        <v>81</v>
      </c>
      <c r="D51" t="s">
        <v>22</v>
      </c>
      <c r="E51" t="s">
        <v>22</v>
      </c>
      <c r="F51" t="s">
        <v>22</v>
      </c>
      <c r="G51" t="s">
        <v>22</v>
      </c>
      <c r="H51">
        <v>11075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 t="s">
        <v>22</v>
      </c>
      <c r="S51" s="2">
        <v>11075</v>
      </c>
    </row>
    <row r="52" spans="1:19" x14ac:dyDescent="0.25">
      <c r="A52" t="s">
        <v>38</v>
      </c>
      <c r="B52" t="s">
        <v>80</v>
      </c>
      <c r="C52" t="s">
        <v>82</v>
      </c>
      <c r="D52" t="s">
        <v>22</v>
      </c>
      <c r="E52" t="s">
        <v>22</v>
      </c>
      <c r="F52" t="s">
        <v>22</v>
      </c>
      <c r="G52" t="s">
        <v>22</v>
      </c>
      <c r="H52">
        <v>2010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s="2">
        <v>2010</v>
      </c>
    </row>
    <row r="53" spans="1:19" x14ac:dyDescent="0.25">
      <c r="A53" t="s">
        <v>38</v>
      </c>
      <c r="B53" t="s">
        <v>80</v>
      </c>
      <c r="C53" t="s">
        <v>83</v>
      </c>
      <c r="D53" t="s">
        <v>22</v>
      </c>
      <c r="E53" t="s">
        <v>22</v>
      </c>
      <c r="F53" t="s">
        <v>22</v>
      </c>
      <c r="G53" t="s">
        <v>22</v>
      </c>
      <c r="H53">
        <v>7925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s="2">
        <v>7925</v>
      </c>
    </row>
    <row r="54" spans="1:19" x14ac:dyDescent="0.25">
      <c r="A54" t="s">
        <v>38</v>
      </c>
      <c r="B54" t="s">
        <v>84</v>
      </c>
      <c r="C54" t="s">
        <v>85</v>
      </c>
      <c r="D54" t="s">
        <v>22</v>
      </c>
      <c r="E54" t="s">
        <v>22</v>
      </c>
      <c r="F54" t="s">
        <v>22</v>
      </c>
      <c r="G54" t="s">
        <v>22</v>
      </c>
      <c r="H54">
        <v>5005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s="2">
        <v>5005</v>
      </c>
    </row>
    <row r="55" spans="1:19" x14ac:dyDescent="0.25">
      <c r="A55" t="s">
        <v>38</v>
      </c>
      <c r="B55" t="s">
        <v>84</v>
      </c>
      <c r="C55" t="s">
        <v>86</v>
      </c>
      <c r="D55" t="s">
        <v>22</v>
      </c>
      <c r="E55" t="s">
        <v>22</v>
      </c>
      <c r="F55" t="s">
        <v>22</v>
      </c>
      <c r="G55">
        <v>250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s="2">
        <v>250</v>
      </c>
    </row>
    <row r="56" spans="1:19" x14ac:dyDescent="0.25">
      <c r="A56" t="s">
        <v>38</v>
      </c>
      <c r="B56" t="s">
        <v>84</v>
      </c>
      <c r="C56" t="s">
        <v>87</v>
      </c>
      <c r="D56" t="s">
        <v>22</v>
      </c>
      <c r="E56" t="s">
        <v>22</v>
      </c>
      <c r="F56" t="s">
        <v>22</v>
      </c>
      <c r="G56" t="s">
        <v>22</v>
      </c>
      <c r="H56">
        <v>4815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s="2">
        <v>4815</v>
      </c>
    </row>
    <row r="57" spans="1:19" x14ac:dyDescent="0.25">
      <c r="A57" t="s">
        <v>38</v>
      </c>
      <c r="B57" t="s">
        <v>84</v>
      </c>
      <c r="C57" t="s">
        <v>88</v>
      </c>
      <c r="D57" t="s">
        <v>22</v>
      </c>
      <c r="E57" t="s">
        <v>22</v>
      </c>
      <c r="F57" t="s">
        <v>22</v>
      </c>
      <c r="G57" t="s">
        <v>22</v>
      </c>
      <c r="H57">
        <v>5600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  <c r="Q57" t="s">
        <v>22</v>
      </c>
      <c r="R57" t="s">
        <v>22</v>
      </c>
      <c r="S57" s="2">
        <v>5600</v>
      </c>
    </row>
    <row r="58" spans="1:19" x14ac:dyDescent="0.25">
      <c r="A58" t="s">
        <v>38</v>
      </c>
      <c r="B58" t="s">
        <v>84</v>
      </c>
      <c r="C58" t="s">
        <v>89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  <c r="Q58">
        <v>36060</v>
      </c>
      <c r="R58" t="s">
        <v>22</v>
      </c>
      <c r="S58" s="2">
        <v>36060</v>
      </c>
    </row>
    <row r="59" spans="1:19" x14ac:dyDescent="0.25">
      <c r="A59" t="s">
        <v>38</v>
      </c>
      <c r="B59" t="s">
        <v>84</v>
      </c>
      <c r="C59" t="s">
        <v>90</v>
      </c>
      <c r="D59" t="s">
        <v>22</v>
      </c>
      <c r="E59" t="s">
        <v>22</v>
      </c>
      <c r="F59">
        <v>125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 t="s">
        <v>22</v>
      </c>
      <c r="S59" s="2">
        <v>125</v>
      </c>
    </row>
    <row r="60" spans="1:19" x14ac:dyDescent="0.25">
      <c r="A60" t="s">
        <v>38</v>
      </c>
      <c r="B60" t="s">
        <v>84</v>
      </c>
      <c r="C60" t="s">
        <v>91</v>
      </c>
      <c r="D60" t="s">
        <v>22</v>
      </c>
      <c r="E60" t="s">
        <v>22</v>
      </c>
      <c r="F60" t="s">
        <v>22</v>
      </c>
      <c r="G60" t="s">
        <v>22</v>
      </c>
      <c r="H60">
        <v>129280</v>
      </c>
      <c r="I60" t="s">
        <v>22</v>
      </c>
      <c r="J60" t="s">
        <v>22</v>
      </c>
      <c r="K60" t="s">
        <v>22</v>
      </c>
      <c r="L60" t="s">
        <v>22</v>
      </c>
      <c r="M60" t="s">
        <v>22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s="2">
        <v>129280</v>
      </c>
    </row>
    <row r="61" spans="1:19" x14ac:dyDescent="0.25">
      <c r="A61" t="s">
        <v>38</v>
      </c>
      <c r="B61" t="s">
        <v>84</v>
      </c>
      <c r="C61" t="s">
        <v>92</v>
      </c>
      <c r="D61" t="s">
        <v>22</v>
      </c>
      <c r="E61" t="s">
        <v>22</v>
      </c>
      <c r="F61" t="s">
        <v>22</v>
      </c>
      <c r="G61" t="s">
        <v>22</v>
      </c>
      <c r="H61">
        <v>48307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s="2">
        <v>48307</v>
      </c>
    </row>
    <row r="62" spans="1:19" x14ac:dyDescent="0.25">
      <c r="A62" t="s">
        <v>38</v>
      </c>
      <c r="B62" t="s">
        <v>84</v>
      </c>
      <c r="C62" t="s">
        <v>93</v>
      </c>
      <c r="D62" t="s">
        <v>22</v>
      </c>
      <c r="E62" t="s">
        <v>22</v>
      </c>
      <c r="F62" t="s">
        <v>22</v>
      </c>
      <c r="G62" t="s">
        <v>22</v>
      </c>
      <c r="H62">
        <v>39152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s="2">
        <v>39152</v>
      </c>
    </row>
    <row r="63" spans="1:19" x14ac:dyDescent="0.25">
      <c r="A63" t="s">
        <v>38</v>
      </c>
      <c r="B63" t="s">
        <v>84</v>
      </c>
      <c r="C63" t="s">
        <v>94</v>
      </c>
      <c r="D63">
        <v>70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  <c r="Q63" t="s">
        <v>22</v>
      </c>
      <c r="R63" t="s">
        <v>22</v>
      </c>
      <c r="S63" s="2">
        <v>70</v>
      </c>
    </row>
    <row r="64" spans="1:19" x14ac:dyDescent="0.25">
      <c r="A64" t="s">
        <v>38</v>
      </c>
      <c r="B64" t="s">
        <v>84</v>
      </c>
      <c r="C64" t="s">
        <v>95</v>
      </c>
      <c r="D64" t="s">
        <v>22</v>
      </c>
      <c r="E64" t="s">
        <v>22</v>
      </c>
      <c r="F64">
        <v>380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s="2">
        <v>380</v>
      </c>
    </row>
    <row r="65" spans="1:19" x14ac:dyDescent="0.25">
      <c r="A65" t="s">
        <v>38</v>
      </c>
      <c r="B65" t="s">
        <v>84</v>
      </c>
      <c r="C65" t="s">
        <v>96</v>
      </c>
      <c r="D65" t="s">
        <v>22</v>
      </c>
      <c r="E65" t="s">
        <v>22</v>
      </c>
      <c r="F65" t="s">
        <v>22</v>
      </c>
      <c r="G65" t="s">
        <v>22</v>
      </c>
      <c r="H65">
        <v>9940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s="2">
        <v>9940</v>
      </c>
    </row>
    <row r="66" spans="1:19" x14ac:dyDescent="0.25">
      <c r="A66" t="s">
        <v>38</v>
      </c>
      <c r="B66" t="s">
        <v>97</v>
      </c>
      <c r="C66" t="s">
        <v>98</v>
      </c>
      <c r="D66" t="s">
        <v>22</v>
      </c>
      <c r="E66" t="s">
        <v>22</v>
      </c>
      <c r="F66" t="s">
        <v>22</v>
      </c>
      <c r="G66" t="s">
        <v>22</v>
      </c>
      <c r="H66">
        <v>300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  <c r="Q66" t="s">
        <v>22</v>
      </c>
      <c r="R66" t="s">
        <v>22</v>
      </c>
      <c r="S66" s="2">
        <v>300</v>
      </c>
    </row>
    <row r="67" spans="1:19" x14ac:dyDescent="0.25">
      <c r="A67" t="s">
        <v>38</v>
      </c>
      <c r="B67" t="s">
        <v>97</v>
      </c>
      <c r="C67" t="s">
        <v>99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>
        <v>475</v>
      </c>
      <c r="O67" t="s">
        <v>22</v>
      </c>
      <c r="P67" t="s">
        <v>22</v>
      </c>
      <c r="Q67" t="s">
        <v>22</v>
      </c>
      <c r="R67" t="s">
        <v>22</v>
      </c>
      <c r="S67" s="2">
        <v>475</v>
      </c>
    </row>
    <row r="68" spans="1:19" x14ac:dyDescent="0.25">
      <c r="A68" t="s">
        <v>38</v>
      </c>
      <c r="B68" t="s">
        <v>97</v>
      </c>
      <c r="C68" t="s">
        <v>100</v>
      </c>
      <c r="D68" t="s">
        <v>22</v>
      </c>
      <c r="E68" t="s">
        <v>22</v>
      </c>
      <c r="F68" t="s">
        <v>22</v>
      </c>
      <c r="G68" t="s">
        <v>22</v>
      </c>
      <c r="H68">
        <v>100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s="2">
        <v>100</v>
      </c>
    </row>
    <row r="69" spans="1:19" x14ac:dyDescent="0.25">
      <c r="A69" t="s">
        <v>38</v>
      </c>
      <c r="B69" t="s">
        <v>101</v>
      </c>
      <c r="C69" t="s">
        <v>102</v>
      </c>
      <c r="D69" t="s">
        <v>22</v>
      </c>
      <c r="E69" t="s">
        <v>22</v>
      </c>
      <c r="F69" t="s">
        <v>22</v>
      </c>
      <c r="G69">
        <v>800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s="2">
        <v>800</v>
      </c>
    </row>
    <row r="70" spans="1:19" x14ac:dyDescent="0.25">
      <c r="A70" t="s">
        <v>38</v>
      </c>
      <c r="B70" t="s">
        <v>101</v>
      </c>
      <c r="C70" t="s">
        <v>103</v>
      </c>
      <c r="D70" t="s">
        <v>22</v>
      </c>
      <c r="E70" t="s">
        <v>22</v>
      </c>
      <c r="F70" t="s">
        <v>22</v>
      </c>
      <c r="G70">
        <v>650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s="2">
        <v>650</v>
      </c>
    </row>
    <row r="71" spans="1:19" x14ac:dyDescent="0.25">
      <c r="A71" t="s">
        <v>38</v>
      </c>
      <c r="B71" t="s">
        <v>101</v>
      </c>
      <c r="C71" t="s">
        <v>104</v>
      </c>
      <c r="D71" t="s">
        <v>22</v>
      </c>
      <c r="E71" t="s">
        <v>22</v>
      </c>
      <c r="F71" t="s">
        <v>22</v>
      </c>
      <c r="G71">
        <v>660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s="2">
        <v>660</v>
      </c>
    </row>
    <row r="72" spans="1:19" x14ac:dyDescent="0.25">
      <c r="A72" t="s">
        <v>38</v>
      </c>
      <c r="B72" t="s">
        <v>101</v>
      </c>
      <c r="C72" t="s">
        <v>105</v>
      </c>
      <c r="D72" t="s">
        <v>22</v>
      </c>
      <c r="E72" t="s">
        <v>22</v>
      </c>
      <c r="F72" t="s">
        <v>22</v>
      </c>
      <c r="G72">
        <v>770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 t="s">
        <v>22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s="2">
        <v>770</v>
      </c>
    </row>
    <row r="73" spans="1:19" x14ac:dyDescent="0.25">
      <c r="A73" t="s">
        <v>38</v>
      </c>
      <c r="B73" t="s">
        <v>101</v>
      </c>
      <c r="C73" t="s">
        <v>106</v>
      </c>
      <c r="D73" t="s">
        <v>22</v>
      </c>
      <c r="E73" t="s">
        <v>22</v>
      </c>
      <c r="F73" t="s">
        <v>22</v>
      </c>
      <c r="G73">
        <v>350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s="2">
        <v>350</v>
      </c>
    </row>
    <row r="74" spans="1:19" x14ac:dyDescent="0.25">
      <c r="A74" t="s">
        <v>38</v>
      </c>
      <c r="B74" t="s">
        <v>101</v>
      </c>
      <c r="C74" t="s">
        <v>107</v>
      </c>
      <c r="D74">
        <v>1498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>
        <v>2000</v>
      </c>
      <c r="O74" t="s">
        <v>22</v>
      </c>
      <c r="P74" t="s">
        <v>22</v>
      </c>
      <c r="Q74" t="s">
        <v>22</v>
      </c>
      <c r="R74" t="s">
        <v>22</v>
      </c>
      <c r="S74" s="2">
        <v>3498</v>
      </c>
    </row>
    <row r="75" spans="1:19" x14ac:dyDescent="0.25">
      <c r="A75" t="s">
        <v>38</v>
      </c>
      <c r="B75" t="s">
        <v>101</v>
      </c>
      <c r="C75" t="s">
        <v>108</v>
      </c>
      <c r="D75" t="s">
        <v>22</v>
      </c>
      <c r="E75" t="s">
        <v>22</v>
      </c>
      <c r="F75" t="s">
        <v>22</v>
      </c>
      <c r="G75">
        <v>1650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s="2">
        <v>1650</v>
      </c>
    </row>
    <row r="76" spans="1:19" x14ac:dyDescent="0.25">
      <c r="A76" t="s">
        <v>38</v>
      </c>
      <c r="B76" t="s">
        <v>101</v>
      </c>
      <c r="C76" t="s">
        <v>109</v>
      </c>
      <c r="D76" t="s">
        <v>22</v>
      </c>
      <c r="E76" t="s">
        <v>22</v>
      </c>
      <c r="F76" t="s">
        <v>22</v>
      </c>
      <c r="G76" t="s">
        <v>22</v>
      </c>
      <c r="H76">
        <v>1000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  <c r="Q76" t="s">
        <v>22</v>
      </c>
      <c r="R76" t="s">
        <v>22</v>
      </c>
      <c r="S76" s="2">
        <v>1000</v>
      </c>
    </row>
    <row r="77" spans="1:19" x14ac:dyDescent="0.25">
      <c r="A77" t="s">
        <v>38</v>
      </c>
      <c r="B77" t="s">
        <v>101</v>
      </c>
      <c r="C77" t="s">
        <v>110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>
        <v>1000</v>
      </c>
      <c r="N77" t="s">
        <v>22</v>
      </c>
      <c r="O77" t="s">
        <v>22</v>
      </c>
      <c r="P77" t="s">
        <v>22</v>
      </c>
      <c r="Q77" t="s">
        <v>22</v>
      </c>
      <c r="R77" t="s">
        <v>22</v>
      </c>
      <c r="S77" s="2">
        <v>1000</v>
      </c>
    </row>
    <row r="78" spans="1:19" x14ac:dyDescent="0.25">
      <c r="A78" t="s">
        <v>38</v>
      </c>
      <c r="B78" t="s">
        <v>101</v>
      </c>
      <c r="C78" t="s">
        <v>111</v>
      </c>
      <c r="D78" t="s">
        <v>22</v>
      </c>
      <c r="E78" t="s">
        <v>22</v>
      </c>
      <c r="F78" t="s">
        <v>22</v>
      </c>
      <c r="G78">
        <v>280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 t="s">
        <v>22</v>
      </c>
      <c r="S78" s="2">
        <v>280</v>
      </c>
    </row>
    <row r="79" spans="1:19" x14ac:dyDescent="0.25">
      <c r="A79" t="s">
        <v>38</v>
      </c>
      <c r="B79" t="s">
        <v>101</v>
      </c>
      <c r="C79" t="s">
        <v>112</v>
      </c>
      <c r="D79" t="s">
        <v>22</v>
      </c>
      <c r="E79" t="s">
        <v>22</v>
      </c>
      <c r="F79" t="s">
        <v>22</v>
      </c>
      <c r="G79">
        <v>180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s="2">
        <v>180</v>
      </c>
    </row>
    <row r="80" spans="1:19" x14ac:dyDescent="0.25">
      <c r="A80" t="s">
        <v>38</v>
      </c>
      <c r="B80" t="s">
        <v>101</v>
      </c>
      <c r="C80" t="s">
        <v>113</v>
      </c>
      <c r="D80" t="s">
        <v>22</v>
      </c>
      <c r="E80" t="s">
        <v>22</v>
      </c>
      <c r="F80" t="s">
        <v>22</v>
      </c>
      <c r="G80">
        <v>200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s="2">
        <v>200</v>
      </c>
    </row>
    <row r="81" spans="1:19" x14ac:dyDescent="0.25">
      <c r="A81" t="s">
        <v>38</v>
      </c>
      <c r="B81" t="s">
        <v>101</v>
      </c>
      <c r="C81" t="s">
        <v>114</v>
      </c>
      <c r="D81" t="s">
        <v>22</v>
      </c>
      <c r="E81" t="s">
        <v>22</v>
      </c>
      <c r="F81" t="s">
        <v>22</v>
      </c>
      <c r="G81">
        <v>200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s="2">
        <v>200</v>
      </c>
    </row>
    <row r="82" spans="1:19" x14ac:dyDescent="0.25">
      <c r="A82" t="s">
        <v>38</v>
      </c>
      <c r="B82" t="s">
        <v>115</v>
      </c>
      <c r="C82" t="s">
        <v>116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>
        <v>95300</v>
      </c>
      <c r="O82" t="s">
        <v>22</v>
      </c>
      <c r="P82" t="s">
        <v>22</v>
      </c>
      <c r="Q82" t="s">
        <v>22</v>
      </c>
      <c r="R82" t="s">
        <v>22</v>
      </c>
      <c r="S82" s="2">
        <v>95300</v>
      </c>
    </row>
    <row r="83" spans="1:19" x14ac:dyDescent="0.25">
      <c r="A83" t="s">
        <v>38</v>
      </c>
      <c r="B83" t="s">
        <v>115</v>
      </c>
      <c r="C83" t="s">
        <v>117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>
        <v>575</v>
      </c>
      <c r="N83" t="s">
        <v>22</v>
      </c>
      <c r="O83" t="s">
        <v>22</v>
      </c>
      <c r="P83" t="s">
        <v>22</v>
      </c>
      <c r="Q83" t="s">
        <v>22</v>
      </c>
      <c r="R83" t="s">
        <v>22</v>
      </c>
      <c r="S83" s="2">
        <v>575</v>
      </c>
    </row>
    <row r="84" spans="1:19" x14ac:dyDescent="0.25">
      <c r="A84" t="s">
        <v>38</v>
      </c>
      <c r="B84" t="s">
        <v>115</v>
      </c>
      <c r="C84" t="s">
        <v>118</v>
      </c>
      <c r="D84" t="s">
        <v>22</v>
      </c>
      <c r="E84" t="s">
        <v>22</v>
      </c>
      <c r="F84" t="s">
        <v>22</v>
      </c>
      <c r="G84">
        <v>50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 t="s">
        <v>22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s="2">
        <v>50</v>
      </c>
    </row>
    <row r="85" spans="1:19" x14ac:dyDescent="0.25">
      <c r="A85" t="s">
        <v>38</v>
      </c>
      <c r="B85" t="s">
        <v>115</v>
      </c>
      <c r="C85" t="s">
        <v>119</v>
      </c>
      <c r="D85" t="s">
        <v>22</v>
      </c>
      <c r="E85" t="s">
        <v>22</v>
      </c>
      <c r="F85" t="s">
        <v>22</v>
      </c>
      <c r="G85" t="s">
        <v>22</v>
      </c>
      <c r="H85">
        <v>5000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s="2">
        <v>5000</v>
      </c>
    </row>
    <row r="86" spans="1:19" x14ac:dyDescent="0.25">
      <c r="A86" t="s">
        <v>38</v>
      </c>
      <c r="B86" t="s">
        <v>115</v>
      </c>
      <c r="C86" t="s">
        <v>120</v>
      </c>
      <c r="D86" t="s">
        <v>22</v>
      </c>
      <c r="E86" t="s">
        <v>22</v>
      </c>
      <c r="F86" t="s">
        <v>22</v>
      </c>
      <c r="G86" t="s">
        <v>22</v>
      </c>
      <c r="H86">
        <v>5600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>
        <v>66000</v>
      </c>
      <c r="O86" t="s">
        <v>22</v>
      </c>
      <c r="P86" t="s">
        <v>22</v>
      </c>
      <c r="Q86" t="s">
        <v>22</v>
      </c>
      <c r="R86" t="s">
        <v>22</v>
      </c>
      <c r="S86" s="2">
        <v>71600</v>
      </c>
    </row>
    <row r="87" spans="1:19" x14ac:dyDescent="0.25">
      <c r="A87" t="s">
        <v>38</v>
      </c>
      <c r="B87" t="s">
        <v>115</v>
      </c>
      <c r="C87" t="s">
        <v>121</v>
      </c>
      <c r="D87" t="s">
        <v>22</v>
      </c>
      <c r="E87" t="s">
        <v>22</v>
      </c>
      <c r="F87">
        <v>220</v>
      </c>
      <c r="G87">
        <v>200</v>
      </c>
      <c r="H87">
        <v>97609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s="2">
        <v>98029</v>
      </c>
    </row>
    <row r="88" spans="1:19" x14ac:dyDescent="0.25">
      <c r="A88" t="s">
        <v>38</v>
      </c>
      <c r="B88" t="s">
        <v>115</v>
      </c>
      <c r="C88" t="s">
        <v>122</v>
      </c>
      <c r="D88" t="s">
        <v>22</v>
      </c>
      <c r="E88" t="s">
        <v>22</v>
      </c>
      <c r="F88">
        <v>560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  <c r="Q88" t="s">
        <v>22</v>
      </c>
      <c r="R88" t="s">
        <v>22</v>
      </c>
      <c r="S88" s="2">
        <v>560</v>
      </c>
    </row>
    <row r="89" spans="1:19" x14ac:dyDescent="0.25">
      <c r="A89" t="s">
        <v>38</v>
      </c>
      <c r="B89" t="s">
        <v>115</v>
      </c>
      <c r="C89" t="s">
        <v>123</v>
      </c>
      <c r="D89" t="s">
        <v>22</v>
      </c>
      <c r="E89" t="s">
        <v>22</v>
      </c>
      <c r="F89">
        <v>600</v>
      </c>
      <c r="G89" t="s">
        <v>22</v>
      </c>
      <c r="H89">
        <v>7300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  <c r="Q89" t="s">
        <v>22</v>
      </c>
      <c r="R89" t="s">
        <v>22</v>
      </c>
      <c r="S89" s="2">
        <v>7900</v>
      </c>
    </row>
    <row r="90" spans="1:19" x14ac:dyDescent="0.25">
      <c r="A90" t="s">
        <v>38</v>
      </c>
      <c r="B90" t="s">
        <v>115</v>
      </c>
      <c r="C90" t="s">
        <v>124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>
        <v>300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s="2">
        <v>300</v>
      </c>
    </row>
    <row r="91" spans="1:19" x14ac:dyDescent="0.25">
      <c r="A91" t="s">
        <v>38</v>
      </c>
      <c r="B91" t="s">
        <v>115</v>
      </c>
      <c r="C91" t="s">
        <v>125</v>
      </c>
      <c r="D91" t="s">
        <v>22</v>
      </c>
      <c r="E91" t="s">
        <v>22</v>
      </c>
      <c r="F91" t="s">
        <v>22</v>
      </c>
      <c r="G91" t="s">
        <v>22</v>
      </c>
      <c r="H91">
        <v>6000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  <c r="Q91" t="s">
        <v>22</v>
      </c>
      <c r="R91" t="s">
        <v>22</v>
      </c>
      <c r="S91" s="2">
        <v>6000</v>
      </c>
    </row>
    <row r="92" spans="1:19" x14ac:dyDescent="0.25">
      <c r="A92" t="s">
        <v>38</v>
      </c>
      <c r="B92" t="s">
        <v>115</v>
      </c>
      <c r="C92" t="s">
        <v>126</v>
      </c>
      <c r="D92" t="s">
        <v>22</v>
      </c>
      <c r="E92" t="s">
        <v>22</v>
      </c>
      <c r="F92" t="s">
        <v>22</v>
      </c>
      <c r="G92" t="s">
        <v>22</v>
      </c>
      <c r="H92">
        <v>10260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>
        <v>14790</v>
      </c>
      <c r="O92" t="s">
        <v>22</v>
      </c>
      <c r="P92" t="s">
        <v>22</v>
      </c>
      <c r="Q92" t="s">
        <v>22</v>
      </c>
      <c r="R92" t="s">
        <v>22</v>
      </c>
      <c r="S92" s="2">
        <v>25050</v>
      </c>
    </row>
    <row r="93" spans="1:19" x14ac:dyDescent="0.25">
      <c r="A93" t="s">
        <v>38</v>
      </c>
      <c r="B93" t="s">
        <v>115</v>
      </c>
      <c r="C93" t="s">
        <v>127</v>
      </c>
      <c r="D93" t="s">
        <v>22</v>
      </c>
      <c r="E93" t="s">
        <v>22</v>
      </c>
      <c r="F93" t="s">
        <v>22</v>
      </c>
      <c r="G93">
        <v>500</v>
      </c>
      <c r="H93">
        <v>24000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s="2">
        <v>24500</v>
      </c>
    </row>
    <row r="94" spans="1:19" x14ac:dyDescent="0.25">
      <c r="A94" t="s">
        <v>38</v>
      </c>
      <c r="B94" t="s">
        <v>115</v>
      </c>
      <c r="C94" t="s">
        <v>128</v>
      </c>
      <c r="D94" t="s">
        <v>22</v>
      </c>
      <c r="E94" t="s">
        <v>22</v>
      </c>
      <c r="F94" t="s">
        <v>22</v>
      </c>
      <c r="G94" t="s">
        <v>22</v>
      </c>
      <c r="H94">
        <v>22260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s="2">
        <v>22260</v>
      </c>
    </row>
    <row r="95" spans="1:19" x14ac:dyDescent="0.25">
      <c r="A95" t="s">
        <v>38</v>
      </c>
      <c r="B95" t="s">
        <v>115</v>
      </c>
      <c r="C95" t="s">
        <v>129</v>
      </c>
      <c r="D95" t="s">
        <v>22</v>
      </c>
      <c r="E95" t="s">
        <v>22</v>
      </c>
      <c r="F95" t="s">
        <v>22</v>
      </c>
      <c r="G95" t="s">
        <v>22</v>
      </c>
      <c r="H95">
        <v>10186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>
        <v>25000</v>
      </c>
      <c r="O95" t="s">
        <v>22</v>
      </c>
      <c r="P95" t="s">
        <v>22</v>
      </c>
      <c r="Q95" t="s">
        <v>22</v>
      </c>
      <c r="R95" t="s">
        <v>22</v>
      </c>
      <c r="S95" s="2">
        <v>35186</v>
      </c>
    </row>
    <row r="96" spans="1:19" x14ac:dyDescent="0.25">
      <c r="A96" t="s">
        <v>38</v>
      </c>
      <c r="B96" t="s">
        <v>115</v>
      </c>
      <c r="C96" t="s">
        <v>130</v>
      </c>
      <c r="D96" t="s">
        <v>22</v>
      </c>
      <c r="E96" t="s">
        <v>22</v>
      </c>
      <c r="F96" t="s">
        <v>22</v>
      </c>
      <c r="G96" t="s">
        <v>22</v>
      </c>
      <c r="H96">
        <v>1020</v>
      </c>
      <c r="I96" t="s">
        <v>22</v>
      </c>
      <c r="J96" t="s">
        <v>22</v>
      </c>
      <c r="K96" t="s">
        <v>22</v>
      </c>
      <c r="L96" t="s">
        <v>22</v>
      </c>
      <c r="M96" t="s">
        <v>22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s="2">
        <v>1020</v>
      </c>
    </row>
    <row r="97" spans="1:19" x14ac:dyDescent="0.25">
      <c r="A97" t="s">
        <v>38</v>
      </c>
      <c r="B97" t="s">
        <v>131</v>
      </c>
      <c r="C97" t="s">
        <v>132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>
        <v>800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s="2">
        <v>800</v>
      </c>
    </row>
    <row r="98" spans="1:19" x14ac:dyDescent="0.25">
      <c r="A98" t="s">
        <v>38</v>
      </c>
      <c r="B98" t="s">
        <v>133</v>
      </c>
      <c r="C98" t="s">
        <v>134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>
        <v>25000</v>
      </c>
      <c r="O98" t="s">
        <v>22</v>
      </c>
      <c r="P98" t="s">
        <v>22</v>
      </c>
      <c r="Q98" t="s">
        <v>22</v>
      </c>
      <c r="R98" t="s">
        <v>22</v>
      </c>
      <c r="S98" s="2">
        <v>25000</v>
      </c>
    </row>
    <row r="99" spans="1:19" x14ac:dyDescent="0.25">
      <c r="A99" t="s">
        <v>38</v>
      </c>
      <c r="B99" t="s">
        <v>133</v>
      </c>
      <c r="C99" t="s">
        <v>135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>
        <v>25000</v>
      </c>
      <c r="O99" t="s">
        <v>22</v>
      </c>
      <c r="P99" t="s">
        <v>22</v>
      </c>
      <c r="Q99" t="s">
        <v>22</v>
      </c>
      <c r="R99" t="s">
        <v>22</v>
      </c>
      <c r="S99" s="2">
        <v>25000</v>
      </c>
    </row>
    <row r="100" spans="1:19" x14ac:dyDescent="0.25">
      <c r="A100" t="s">
        <v>38</v>
      </c>
      <c r="B100" t="s">
        <v>133</v>
      </c>
      <c r="C100" t="s">
        <v>136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>
        <v>10000</v>
      </c>
      <c r="O100" t="s">
        <v>22</v>
      </c>
      <c r="P100" t="s">
        <v>22</v>
      </c>
      <c r="Q100" t="s">
        <v>22</v>
      </c>
      <c r="R100" t="s">
        <v>22</v>
      </c>
      <c r="S100" s="2">
        <v>10000</v>
      </c>
    </row>
    <row r="101" spans="1:19" x14ac:dyDescent="0.25">
      <c r="A101" t="s">
        <v>38</v>
      </c>
      <c r="B101" t="s">
        <v>133</v>
      </c>
      <c r="C101" t="s">
        <v>137</v>
      </c>
      <c r="D101" t="s">
        <v>22</v>
      </c>
      <c r="E101" t="s">
        <v>22</v>
      </c>
      <c r="F101" t="s">
        <v>22</v>
      </c>
      <c r="G101" t="s">
        <v>22</v>
      </c>
      <c r="H101">
        <v>350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s="2">
        <v>350</v>
      </c>
    </row>
    <row r="102" spans="1:19" x14ac:dyDescent="0.25">
      <c r="A102" t="s">
        <v>38</v>
      </c>
      <c r="B102" t="s">
        <v>133</v>
      </c>
      <c r="C102" t="s">
        <v>138</v>
      </c>
      <c r="D102" t="s">
        <v>22</v>
      </c>
      <c r="E102" t="s">
        <v>22</v>
      </c>
      <c r="F102" t="s">
        <v>22</v>
      </c>
      <c r="G102" t="s">
        <v>22</v>
      </c>
      <c r="H102">
        <v>24000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s="2">
        <v>24000</v>
      </c>
    </row>
    <row r="103" spans="1:19" x14ac:dyDescent="0.25">
      <c r="A103" t="s">
        <v>38</v>
      </c>
      <c r="B103" t="s">
        <v>133</v>
      </c>
      <c r="C103" t="s">
        <v>139</v>
      </c>
      <c r="D103" t="s">
        <v>22</v>
      </c>
      <c r="E103" t="s">
        <v>22</v>
      </c>
      <c r="F103" t="s">
        <v>22</v>
      </c>
      <c r="G103" t="s">
        <v>22</v>
      </c>
      <c r="H103">
        <v>24156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s="2">
        <v>24156</v>
      </c>
    </row>
    <row r="104" spans="1:19" x14ac:dyDescent="0.25">
      <c r="A104" t="s">
        <v>38</v>
      </c>
      <c r="B104" t="s">
        <v>133</v>
      </c>
      <c r="C104" t="s">
        <v>140</v>
      </c>
      <c r="D104" t="s">
        <v>22</v>
      </c>
      <c r="E104" t="s">
        <v>22</v>
      </c>
      <c r="F104" t="s">
        <v>22</v>
      </c>
      <c r="G104" t="s">
        <v>22</v>
      </c>
      <c r="H104">
        <v>14400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s="2">
        <v>14400</v>
      </c>
    </row>
    <row r="105" spans="1:19" x14ac:dyDescent="0.25">
      <c r="A105" t="s">
        <v>38</v>
      </c>
      <c r="B105" t="s">
        <v>133</v>
      </c>
      <c r="C105" t="s">
        <v>71</v>
      </c>
      <c r="D105" t="s">
        <v>22</v>
      </c>
      <c r="E105" t="s">
        <v>22</v>
      </c>
      <c r="F105" t="s">
        <v>22</v>
      </c>
      <c r="G105" t="s">
        <v>22</v>
      </c>
      <c r="H105">
        <v>29000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s="2">
        <v>29000</v>
      </c>
    </row>
    <row r="106" spans="1:19" x14ac:dyDescent="0.25">
      <c r="A106" t="s">
        <v>38</v>
      </c>
      <c r="B106" t="s">
        <v>141</v>
      </c>
      <c r="C106" t="s">
        <v>142</v>
      </c>
      <c r="D106" t="s">
        <v>22</v>
      </c>
      <c r="E106" t="s">
        <v>22</v>
      </c>
      <c r="F106" t="s">
        <v>22</v>
      </c>
      <c r="G106" t="s">
        <v>22</v>
      </c>
      <c r="H106">
        <v>7330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s="2">
        <v>7330</v>
      </c>
    </row>
    <row r="107" spans="1:19" x14ac:dyDescent="0.25">
      <c r="A107" t="s">
        <v>38</v>
      </c>
      <c r="B107" t="s">
        <v>141</v>
      </c>
      <c r="C107" t="s">
        <v>143</v>
      </c>
      <c r="D107" t="s">
        <v>22</v>
      </c>
      <c r="E107" t="s">
        <v>22</v>
      </c>
      <c r="F107" t="s">
        <v>22</v>
      </c>
      <c r="G107">
        <v>60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  <c r="Q107" t="s">
        <v>22</v>
      </c>
      <c r="R107" t="s">
        <v>22</v>
      </c>
      <c r="S107" s="2">
        <v>60</v>
      </c>
    </row>
    <row r="108" spans="1:19" x14ac:dyDescent="0.25">
      <c r="A108" t="s">
        <v>38</v>
      </c>
      <c r="B108" t="s">
        <v>141</v>
      </c>
      <c r="C108" t="s">
        <v>144</v>
      </c>
      <c r="D108" t="s">
        <v>22</v>
      </c>
      <c r="E108" t="s">
        <v>22</v>
      </c>
      <c r="F108" t="s">
        <v>22</v>
      </c>
      <c r="G108" t="s">
        <v>22</v>
      </c>
      <c r="H108">
        <v>50292</v>
      </c>
      <c r="I108" t="s">
        <v>22</v>
      </c>
      <c r="J108" t="s">
        <v>22</v>
      </c>
      <c r="K108" t="s">
        <v>22</v>
      </c>
      <c r="L108" t="s">
        <v>22</v>
      </c>
      <c r="M108" t="s">
        <v>22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s="2">
        <v>50292</v>
      </c>
    </row>
    <row r="109" spans="1:19" x14ac:dyDescent="0.25">
      <c r="A109" t="s">
        <v>38</v>
      </c>
      <c r="B109" t="s">
        <v>141</v>
      </c>
      <c r="C109" t="s">
        <v>145</v>
      </c>
      <c r="D109" t="s">
        <v>22</v>
      </c>
      <c r="E109" t="s">
        <v>22</v>
      </c>
      <c r="F109" t="s">
        <v>22</v>
      </c>
      <c r="G109" t="s">
        <v>22</v>
      </c>
      <c r="H109">
        <v>1260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s="2">
        <v>1260</v>
      </c>
    </row>
    <row r="110" spans="1:19" x14ac:dyDescent="0.25">
      <c r="A110" t="s">
        <v>38</v>
      </c>
      <c r="B110" t="s">
        <v>141</v>
      </c>
      <c r="C110" t="s">
        <v>146</v>
      </c>
      <c r="D110" t="s">
        <v>22</v>
      </c>
      <c r="E110" t="s">
        <v>22</v>
      </c>
      <c r="F110" t="s">
        <v>22</v>
      </c>
      <c r="G110" t="s">
        <v>22</v>
      </c>
      <c r="H110">
        <v>5050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  <c r="Q110" t="s">
        <v>22</v>
      </c>
      <c r="R110" t="s">
        <v>22</v>
      </c>
      <c r="S110" s="2">
        <v>5050</v>
      </c>
    </row>
    <row r="111" spans="1:19" x14ac:dyDescent="0.25">
      <c r="A111" t="s">
        <v>38</v>
      </c>
      <c r="B111" t="s">
        <v>141</v>
      </c>
      <c r="C111" t="s">
        <v>147</v>
      </c>
      <c r="D111" t="s">
        <v>22</v>
      </c>
      <c r="E111" t="s">
        <v>22</v>
      </c>
      <c r="F111">
        <v>30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  <c r="Q111" t="s">
        <v>22</v>
      </c>
      <c r="R111" t="s">
        <v>22</v>
      </c>
      <c r="S111" s="2">
        <v>30</v>
      </c>
    </row>
    <row r="112" spans="1:19" x14ac:dyDescent="0.25">
      <c r="A112" t="s">
        <v>38</v>
      </c>
      <c r="B112" t="s">
        <v>148</v>
      </c>
      <c r="C112" t="s">
        <v>149</v>
      </c>
      <c r="D112" t="s">
        <v>22</v>
      </c>
      <c r="E112" t="s">
        <v>22</v>
      </c>
      <c r="F112" t="s">
        <v>22</v>
      </c>
      <c r="G112">
        <v>400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s="2">
        <v>400</v>
      </c>
    </row>
    <row r="113" spans="1:19" x14ac:dyDescent="0.25">
      <c r="A113" t="s">
        <v>38</v>
      </c>
      <c r="B113" t="s">
        <v>148</v>
      </c>
      <c r="C113" t="s">
        <v>150</v>
      </c>
      <c r="D113" t="s">
        <v>22</v>
      </c>
      <c r="E113" t="s">
        <v>22</v>
      </c>
      <c r="F113" t="s">
        <v>22</v>
      </c>
      <c r="G113">
        <v>2300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s="2">
        <v>2300</v>
      </c>
    </row>
    <row r="114" spans="1:19" x14ac:dyDescent="0.25">
      <c r="A114" t="s">
        <v>38</v>
      </c>
      <c r="B114" t="s">
        <v>148</v>
      </c>
      <c r="C114" t="s">
        <v>151</v>
      </c>
      <c r="D114" t="s">
        <v>22</v>
      </c>
      <c r="E114" t="s">
        <v>22</v>
      </c>
      <c r="F114" t="s">
        <v>22</v>
      </c>
      <c r="G114" t="s">
        <v>22</v>
      </c>
      <c r="H114">
        <v>7000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s="2">
        <v>7000</v>
      </c>
    </row>
    <row r="115" spans="1:19" x14ac:dyDescent="0.25">
      <c r="A115" t="s">
        <v>38</v>
      </c>
      <c r="B115" t="s">
        <v>148</v>
      </c>
      <c r="C115" t="s">
        <v>152</v>
      </c>
      <c r="D115" t="s">
        <v>22</v>
      </c>
      <c r="E115" t="s">
        <v>22</v>
      </c>
      <c r="F115" t="s">
        <v>22</v>
      </c>
      <c r="G115">
        <v>300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>
        <v>100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s="2">
        <v>400</v>
      </c>
    </row>
    <row r="116" spans="1:19" x14ac:dyDescent="0.25">
      <c r="A116" t="s">
        <v>38</v>
      </c>
      <c r="B116" t="s">
        <v>148</v>
      </c>
      <c r="C116" t="s">
        <v>153</v>
      </c>
      <c r="D116" t="s">
        <v>22</v>
      </c>
      <c r="E116" t="s">
        <v>22</v>
      </c>
      <c r="F116" t="s">
        <v>22</v>
      </c>
      <c r="G116">
        <v>600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  <c r="Q116" t="s">
        <v>22</v>
      </c>
      <c r="R116" t="s">
        <v>22</v>
      </c>
      <c r="S116" s="2">
        <v>600</v>
      </c>
    </row>
    <row r="117" spans="1:19" x14ac:dyDescent="0.25">
      <c r="A117" t="s">
        <v>38</v>
      </c>
      <c r="B117" t="s">
        <v>148</v>
      </c>
      <c r="C117" t="s">
        <v>154</v>
      </c>
      <c r="D117" t="s">
        <v>22</v>
      </c>
      <c r="E117" t="s">
        <v>22</v>
      </c>
      <c r="F117" t="s">
        <v>22</v>
      </c>
      <c r="G117">
        <v>600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s="2">
        <v>600</v>
      </c>
    </row>
    <row r="118" spans="1:19" x14ac:dyDescent="0.25">
      <c r="A118" t="s">
        <v>38</v>
      </c>
      <c r="B118" t="s">
        <v>148</v>
      </c>
      <c r="C118" t="s">
        <v>155</v>
      </c>
      <c r="D118" t="s">
        <v>22</v>
      </c>
      <c r="E118" t="s">
        <v>22</v>
      </c>
      <c r="F118" t="s">
        <v>22</v>
      </c>
      <c r="G118">
        <v>300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s="2">
        <v>300</v>
      </c>
    </row>
    <row r="119" spans="1:19" x14ac:dyDescent="0.25">
      <c r="A119" t="s">
        <v>38</v>
      </c>
      <c r="B119" t="s">
        <v>148</v>
      </c>
      <c r="C119" t="s">
        <v>156</v>
      </c>
      <c r="D119" t="s">
        <v>22</v>
      </c>
      <c r="E119" t="s">
        <v>22</v>
      </c>
      <c r="F119">
        <v>170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  <c r="Q119" t="s">
        <v>22</v>
      </c>
      <c r="R119" t="s">
        <v>22</v>
      </c>
      <c r="S119" s="2">
        <v>170</v>
      </c>
    </row>
    <row r="120" spans="1:19" x14ac:dyDescent="0.25">
      <c r="A120" t="s">
        <v>157</v>
      </c>
      <c r="B120" t="s">
        <v>158</v>
      </c>
      <c r="C120" t="s">
        <v>159</v>
      </c>
      <c r="D120" t="s">
        <v>22</v>
      </c>
      <c r="E120" t="s">
        <v>22</v>
      </c>
      <c r="F120" t="s">
        <v>22</v>
      </c>
      <c r="G120" t="s">
        <v>22</v>
      </c>
      <c r="H120" t="s">
        <v>22</v>
      </c>
      <c r="I120">
        <v>30700</v>
      </c>
      <c r="J120" t="s">
        <v>22</v>
      </c>
      <c r="K120" t="s">
        <v>22</v>
      </c>
      <c r="L120" t="s">
        <v>22</v>
      </c>
      <c r="M120" t="s">
        <v>22</v>
      </c>
      <c r="N120" t="s">
        <v>22</v>
      </c>
      <c r="O120" t="s">
        <v>22</v>
      </c>
      <c r="P120" t="s">
        <v>22</v>
      </c>
      <c r="Q120" t="s">
        <v>22</v>
      </c>
      <c r="R120" t="s">
        <v>22</v>
      </c>
      <c r="S120" s="2">
        <v>30700</v>
      </c>
    </row>
    <row r="121" spans="1:19" x14ac:dyDescent="0.25">
      <c r="A121" t="s">
        <v>157</v>
      </c>
      <c r="B121" t="s">
        <v>158</v>
      </c>
      <c r="C121" t="s">
        <v>160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>
        <v>2000</v>
      </c>
      <c r="J121">
        <v>3000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  <c r="Q121" t="s">
        <v>22</v>
      </c>
      <c r="R121" t="s">
        <v>22</v>
      </c>
      <c r="S121" s="2">
        <v>5000</v>
      </c>
    </row>
    <row r="122" spans="1:19" x14ac:dyDescent="0.25">
      <c r="A122" t="s">
        <v>157</v>
      </c>
      <c r="B122" t="s">
        <v>161</v>
      </c>
      <c r="C122" t="s">
        <v>162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>
        <v>53000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s="2">
        <v>53000</v>
      </c>
    </row>
    <row r="123" spans="1:19" x14ac:dyDescent="0.25">
      <c r="A123" t="s">
        <v>157</v>
      </c>
      <c r="B123" t="s">
        <v>161</v>
      </c>
      <c r="C123" t="s">
        <v>163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>
        <v>24000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s="2">
        <v>24000</v>
      </c>
    </row>
    <row r="124" spans="1:19" x14ac:dyDescent="0.25">
      <c r="A124" t="s">
        <v>157</v>
      </c>
      <c r="B124" t="s">
        <v>161</v>
      </c>
      <c r="C124" t="s">
        <v>164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>
        <v>6000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  <c r="Q124" t="s">
        <v>22</v>
      </c>
      <c r="R124" t="s">
        <v>22</v>
      </c>
      <c r="S124" s="2">
        <v>6000</v>
      </c>
    </row>
    <row r="125" spans="1:19" x14ac:dyDescent="0.25">
      <c r="A125" t="s">
        <v>157</v>
      </c>
      <c r="B125" t="s">
        <v>165</v>
      </c>
      <c r="C125" t="s">
        <v>166</v>
      </c>
      <c r="D125" t="s">
        <v>22</v>
      </c>
      <c r="E125" t="s">
        <v>22</v>
      </c>
      <c r="F125" t="s">
        <v>22</v>
      </c>
      <c r="G125">
        <v>2000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  <c r="Q125" t="s">
        <v>22</v>
      </c>
      <c r="R125" t="s">
        <v>22</v>
      </c>
      <c r="S125" s="2">
        <v>2000</v>
      </c>
    </row>
    <row r="126" spans="1:19" x14ac:dyDescent="0.25">
      <c r="A126" t="s">
        <v>157</v>
      </c>
      <c r="B126" t="s">
        <v>167</v>
      </c>
      <c r="C126" t="s">
        <v>19</v>
      </c>
      <c r="D126" t="s">
        <v>22</v>
      </c>
      <c r="E126" t="s">
        <v>22</v>
      </c>
      <c r="F126" t="s">
        <v>22</v>
      </c>
      <c r="G126" t="s">
        <v>22</v>
      </c>
      <c r="H126">
        <v>2000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  <c r="Q126" t="s">
        <v>22</v>
      </c>
      <c r="R126" t="s">
        <v>22</v>
      </c>
      <c r="S126" s="2">
        <v>2000</v>
      </c>
    </row>
    <row r="127" spans="1:19" x14ac:dyDescent="0.25">
      <c r="A127" t="s">
        <v>157</v>
      </c>
      <c r="B127" t="s">
        <v>168</v>
      </c>
      <c r="C127" t="s">
        <v>169</v>
      </c>
      <c r="D127" t="s">
        <v>22</v>
      </c>
      <c r="E127" t="s">
        <v>22</v>
      </c>
      <c r="F127" t="s">
        <v>22</v>
      </c>
      <c r="G127">
        <v>24500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  <c r="Q127" t="s">
        <v>22</v>
      </c>
      <c r="R127" t="s">
        <v>22</v>
      </c>
      <c r="S127" s="2">
        <v>24500</v>
      </c>
    </row>
    <row r="128" spans="1:19" x14ac:dyDescent="0.25">
      <c r="A128" t="s">
        <v>157</v>
      </c>
      <c r="B128" t="s">
        <v>168</v>
      </c>
      <c r="C128" t="s">
        <v>170</v>
      </c>
      <c r="D128" t="s">
        <v>22</v>
      </c>
      <c r="E128">
        <v>6000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  <c r="Q128" t="s">
        <v>22</v>
      </c>
      <c r="R128" t="s">
        <v>22</v>
      </c>
      <c r="S128" s="2">
        <v>6000</v>
      </c>
    </row>
    <row r="129" spans="1:19" x14ac:dyDescent="0.25">
      <c r="A129" t="s">
        <v>157</v>
      </c>
      <c r="B129" t="s">
        <v>168</v>
      </c>
      <c r="C129" t="s">
        <v>171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>
        <v>154500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  <c r="Q129" t="s">
        <v>22</v>
      </c>
      <c r="R129" t="s">
        <v>22</v>
      </c>
      <c r="S129" s="2">
        <v>154500</v>
      </c>
    </row>
    <row r="130" spans="1:19" x14ac:dyDescent="0.25">
      <c r="A130" t="s">
        <v>157</v>
      </c>
      <c r="B130" t="s">
        <v>168</v>
      </c>
      <c r="C130" t="s">
        <v>172</v>
      </c>
      <c r="D130" t="s">
        <v>22</v>
      </c>
      <c r="E130">
        <v>7500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  <c r="Q130" t="s">
        <v>22</v>
      </c>
      <c r="R130" t="s">
        <v>22</v>
      </c>
      <c r="S130" s="2">
        <v>7500</v>
      </c>
    </row>
    <row r="131" spans="1:19" x14ac:dyDescent="0.25">
      <c r="A131" t="s">
        <v>157</v>
      </c>
      <c r="B131" t="s">
        <v>168</v>
      </c>
      <c r="C131" t="s">
        <v>173</v>
      </c>
      <c r="D131" t="s">
        <v>22</v>
      </c>
      <c r="E131" t="s">
        <v>22</v>
      </c>
      <c r="F131" t="s">
        <v>22</v>
      </c>
      <c r="G131">
        <v>6000</v>
      </c>
      <c r="H131" t="s">
        <v>22</v>
      </c>
      <c r="I131">
        <v>64000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  <c r="Q131" t="s">
        <v>22</v>
      </c>
      <c r="R131" t="s">
        <v>22</v>
      </c>
      <c r="S131" s="2">
        <v>70000</v>
      </c>
    </row>
    <row r="132" spans="1:19" x14ac:dyDescent="0.25">
      <c r="A132" t="s">
        <v>157</v>
      </c>
      <c r="B132" t="s">
        <v>168</v>
      </c>
      <c r="C132" t="s">
        <v>174</v>
      </c>
      <c r="D132" t="s">
        <v>22</v>
      </c>
      <c r="E132">
        <v>8000</v>
      </c>
      <c r="F132" t="s">
        <v>22</v>
      </c>
      <c r="G132">
        <v>4500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 t="s">
        <v>22</v>
      </c>
      <c r="P132" t="s">
        <v>22</v>
      </c>
      <c r="Q132" t="s">
        <v>22</v>
      </c>
      <c r="R132" t="s">
        <v>22</v>
      </c>
      <c r="S132" s="2">
        <v>12500</v>
      </c>
    </row>
    <row r="133" spans="1:19" x14ac:dyDescent="0.25">
      <c r="A133" t="s">
        <v>157</v>
      </c>
      <c r="B133" t="s">
        <v>175</v>
      </c>
      <c r="C133" t="s">
        <v>176</v>
      </c>
      <c r="D133" t="s">
        <v>22</v>
      </c>
      <c r="E133">
        <v>6000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s="2">
        <v>6000</v>
      </c>
    </row>
    <row r="134" spans="1:19" x14ac:dyDescent="0.25">
      <c r="A134" t="s">
        <v>157</v>
      </c>
      <c r="B134" t="s">
        <v>175</v>
      </c>
      <c r="C134" t="s">
        <v>177</v>
      </c>
      <c r="D134" t="s">
        <v>22</v>
      </c>
      <c r="E134">
        <v>1000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  <c r="Q134" t="s">
        <v>22</v>
      </c>
      <c r="R134" t="s">
        <v>22</v>
      </c>
      <c r="S134" s="2">
        <v>1000</v>
      </c>
    </row>
    <row r="135" spans="1:19" x14ac:dyDescent="0.25">
      <c r="A135" t="s">
        <v>157</v>
      </c>
      <c r="B135" t="s">
        <v>175</v>
      </c>
      <c r="C135" t="s">
        <v>178</v>
      </c>
      <c r="D135" t="s">
        <v>22</v>
      </c>
      <c r="E135">
        <v>9600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22</v>
      </c>
      <c r="R135" t="s">
        <v>22</v>
      </c>
      <c r="S135" s="2">
        <v>9600</v>
      </c>
    </row>
    <row r="136" spans="1:19" x14ac:dyDescent="0.25">
      <c r="A136" t="s">
        <v>157</v>
      </c>
      <c r="B136" t="s">
        <v>175</v>
      </c>
      <c r="C136" t="s">
        <v>179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>
        <v>24000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  <c r="Q136" t="s">
        <v>22</v>
      </c>
      <c r="R136" t="s">
        <v>22</v>
      </c>
      <c r="S136" s="2">
        <v>24000</v>
      </c>
    </row>
    <row r="137" spans="1:19" x14ac:dyDescent="0.25">
      <c r="A137" t="s">
        <v>157</v>
      </c>
      <c r="B137" t="s">
        <v>175</v>
      </c>
      <c r="C137" t="s">
        <v>180</v>
      </c>
      <c r="D137" t="s">
        <v>22</v>
      </c>
      <c r="E137">
        <v>3000</v>
      </c>
      <c r="F137" t="s">
        <v>22</v>
      </c>
      <c r="G137">
        <v>81000</v>
      </c>
      <c r="H137" t="s">
        <v>22</v>
      </c>
      <c r="I137">
        <v>9000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  <c r="Q137" t="s">
        <v>22</v>
      </c>
      <c r="R137" t="s">
        <v>22</v>
      </c>
      <c r="S137" s="2">
        <v>93000</v>
      </c>
    </row>
    <row r="138" spans="1:19" x14ac:dyDescent="0.25">
      <c r="A138" t="s">
        <v>157</v>
      </c>
      <c r="B138" t="s">
        <v>175</v>
      </c>
      <c r="C138" t="s">
        <v>181</v>
      </c>
      <c r="D138" t="s">
        <v>22</v>
      </c>
      <c r="E138">
        <v>3000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  <c r="Q138" t="s">
        <v>22</v>
      </c>
      <c r="R138" t="s">
        <v>22</v>
      </c>
      <c r="S138" s="2">
        <v>3000</v>
      </c>
    </row>
    <row r="139" spans="1:19" x14ac:dyDescent="0.25">
      <c r="A139" t="s">
        <v>157</v>
      </c>
      <c r="B139" t="s">
        <v>175</v>
      </c>
      <c r="C139" t="s">
        <v>182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>
        <v>72000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  <c r="Q139" t="s">
        <v>22</v>
      </c>
      <c r="R139" t="s">
        <v>22</v>
      </c>
      <c r="S139" s="2">
        <v>72000</v>
      </c>
    </row>
    <row r="140" spans="1:19" x14ac:dyDescent="0.25">
      <c r="A140" t="s">
        <v>183</v>
      </c>
      <c r="B140" t="s">
        <v>184</v>
      </c>
      <c r="C140" t="s">
        <v>185</v>
      </c>
      <c r="D140" t="s">
        <v>22</v>
      </c>
      <c r="E140" t="s">
        <v>22</v>
      </c>
      <c r="F140" t="s">
        <v>22</v>
      </c>
      <c r="G140" t="s">
        <v>22</v>
      </c>
      <c r="H140">
        <v>3500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s="2">
        <v>3500</v>
      </c>
    </row>
    <row r="141" spans="1:19" x14ac:dyDescent="0.25">
      <c r="A141" t="s">
        <v>183</v>
      </c>
      <c r="B141" t="s">
        <v>186</v>
      </c>
      <c r="C141" t="s">
        <v>187</v>
      </c>
      <c r="D141" t="s">
        <v>22</v>
      </c>
      <c r="E141" t="s">
        <v>22</v>
      </c>
      <c r="F141" t="s">
        <v>22</v>
      </c>
      <c r="G141" t="s">
        <v>22</v>
      </c>
      <c r="H141">
        <v>600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s="2">
        <v>600</v>
      </c>
    </row>
    <row r="142" spans="1:19" x14ac:dyDescent="0.25">
      <c r="A142" t="s">
        <v>183</v>
      </c>
      <c r="B142" t="s">
        <v>186</v>
      </c>
      <c r="C142" t="s">
        <v>188</v>
      </c>
      <c r="D142" t="s">
        <v>22</v>
      </c>
      <c r="E142" t="s">
        <v>22</v>
      </c>
      <c r="F142" t="s">
        <v>22</v>
      </c>
      <c r="G142" t="s">
        <v>22</v>
      </c>
      <c r="H142">
        <v>12430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s="2">
        <v>12430</v>
      </c>
    </row>
    <row r="143" spans="1:19" x14ac:dyDescent="0.25">
      <c r="A143" t="s">
        <v>183</v>
      </c>
      <c r="B143" t="s">
        <v>189</v>
      </c>
      <c r="C143" t="s">
        <v>190</v>
      </c>
      <c r="D143" t="s">
        <v>22</v>
      </c>
      <c r="E143" t="s">
        <v>22</v>
      </c>
      <c r="F143" t="s">
        <v>22</v>
      </c>
      <c r="G143" t="s">
        <v>22</v>
      </c>
      <c r="H143">
        <v>3300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  <c r="Q143" t="s">
        <v>22</v>
      </c>
      <c r="R143" t="s">
        <v>22</v>
      </c>
      <c r="S143" s="2">
        <v>3300</v>
      </c>
    </row>
    <row r="144" spans="1:19" x14ac:dyDescent="0.25">
      <c r="A144" t="s">
        <v>183</v>
      </c>
      <c r="B144" t="s">
        <v>189</v>
      </c>
      <c r="C144" t="s">
        <v>191</v>
      </c>
      <c r="D144" t="s">
        <v>22</v>
      </c>
      <c r="E144" t="s">
        <v>22</v>
      </c>
      <c r="F144" t="s">
        <v>22</v>
      </c>
      <c r="G144" t="s">
        <v>22</v>
      </c>
      <c r="H144">
        <v>2000</v>
      </c>
      <c r="I144" t="s">
        <v>22</v>
      </c>
      <c r="J144" t="s">
        <v>22</v>
      </c>
      <c r="K144" t="s">
        <v>22</v>
      </c>
      <c r="L144" t="s">
        <v>22</v>
      </c>
      <c r="M144" t="s">
        <v>22</v>
      </c>
      <c r="N144" t="s">
        <v>22</v>
      </c>
      <c r="O144" t="s">
        <v>22</v>
      </c>
      <c r="P144" t="s">
        <v>22</v>
      </c>
      <c r="Q144" t="s">
        <v>22</v>
      </c>
      <c r="R144" t="s">
        <v>22</v>
      </c>
      <c r="S144" s="2">
        <v>2000</v>
      </c>
    </row>
    <row r="145" spans="1:19" x14ac:dyDescent="0.25">
      <c r="A145" t="s">
        <v>183</v>
      </c>
      <c r="B145" t="s">
        <v>189</v>
      </c>
      <c r="C145" t="s">
        <v>192</v>
      </c>
      <c r="D145" t="s">
        <v>22</v>
      </c>
      <c r="E145" t="s">
        <v>22</v>
      </c>
      <c r="F145" t="s">
        <v>22</v>
      </c>
      <c r="G145" t="s">
        <v>22</v>
      </c>
      <c r="H145">
        <v>2000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s="2">
        <v>2000</v>
      </c>
    </row>
    <row r="146" spans="1:19" x14ac:dyDescent="0.25">
      <c r="A146" t="s">
        <v>183</v>
      </c>
      <c r="B146" t="s">
        <v>189</v>
      </c>
      <c r="C146" t="s">
        <v>193</v>
      </c>
      <c r="D146" t="s">
        <v>22</v>
      </c>
      <c r="E146" t="s">
        <v>22</v>
      </c>
      <c r="F146" t="s">
        <v>22</v>
      </c>
      <c r="G146">
        <v>1600</v>
      </c>
      <c r="H146">
        <v>3000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s="2">
        <v>4600</v>
      </c>
    </row>
    <row r="147" spans="1:19" x14ac:dyDescent="0.25">
      <c r="A147" t="s">
        <v>183</v>
      </c>
      <c r="B147" t="s">
        <v>189</v>
      </c>
      <c r="C147" t="s">
        <v>194</v>
      </c>
      <c r="D147" t="s">
        <v>22</v>
      </c>
      <c r="E147" t="s">
        <v>22</v>
      </c>
      <c r="F147" t="s">
        <v>22</v>
      </c>
      <c r="G147" t="s">
        <v>22</v>
      </c>
      <c r="H147">
        <v>7000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s="2">
        <v>7000</v>
      </c>
    </row>
    <row r="148" spans="1:19" x14ac:dyDescent="0.25">
      <c r="A148" t="s">
        <v>183</v>
      </c>
      <c r="B148" t="s">
        <v>195</v>
      </c>
      <c r="C148" t="s">
        <v>196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>
        <v>6110</v>
      </c>
      <c r="J148">
        <v>21225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s="2">
        <v>27335</v>
      </c>
    </row>
    <row r="149" spans="1:19" x14ac:dyDescent="0.25">
      <c r="A149" t="s">
        <v>183</v>
      </c>
      <c r="B149" t="s">
        <v>195</v>
      </c>
      <c r="C149" t="s">
        <v>197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>
        <v>23381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s="2">
        <v>23381</v>
      </c>
    </row>
    <row r="150" spans="1:19" x14ac:dyDescent="0.25">
      <c r="A150" t="s">
        <v>183</v>
      </c>
      <c r="B150" t="s">
        <v>195</v>
      </c>
      <c r="C150" t="s">
        <v>198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>
        <v>2110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s="2">
        <v>2110</v>
      </c>
    </row>
    <row r="151" spans="1:19" x14ac:dyDescent="0.25">
      <c r="A151" t="s">
        <v>183</v>
      </c>
      <c r="B151" t="s">
        <v>195</v>
      </c>
      <c r="C151" t="s">
        <v>199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>
        <v>1000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s="2">
        <v>1000</v>
      </c>
    </row>
    <row r="152" spans="1:19" x14ac:dyDescent="0.25">
      <c r="A152" t="s">
        <v>183</v>
      </c>
      <c r="B152" t="s">
        <v>195</v>
      </c>
      <c r="C152" t="s">
        <v>200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>
        <v>12430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s="2">
        <v>12430</v>
      </c>
    </row>
    <row r="153" spans="1:19" x14ac:dyDescent="0.25">
      <c r="A153" t="s">
        <v>183</v>
      </c>
      <c r="B153" t="s">
        <v>195</v>
      </c>
      <c r="C153" t="s">
        <v>201</v>
      </c>
      <c r="D153" t="s">
        <v>22</v>
      </c>
      <c r="E153" t="s">
        <v>22</v>
      </c>
      <c r="F153" t="s">
        <v>22</v>
      </c>
      <c r="G153" t="s">
        <v>22</v>
      </c>
      <c r="H153">
        <v>14008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  <c r="Q153" t="s">
        <v>22</v>
      </c>
      <c r="R153" t="s">
        <v>22</v>
      </c>
      <c r="S153" s="2">
        <v>14008</v>
      </c>
    </row>
    <row r="154" spans="1:19" x14ac:dyDescent="0.25">
      <c r="A154" t="s">
        <v>183</v>
      </c>
      <c r="B154" t="s">
        <v>195</v>
      </c>
      <c r="C154" t="s">
        <v>202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>
        <v>35409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s="2">
        <v>35409</v>
      </c>
    </row>
    <row r="155" spans="1:19" x14ac:dyDescent="0.25">
      <c r="A155" t="s">
        <v>183</v>
      </c>
      <c r="B155" t="s">
        <v>203</v>
      </c>
      <c r="C155" t="s">
        <v>204</v>
      </c>
      <c r="D155" t="s">
        <v>22</v>
      </c>
      <c r="E155" t="s">
        <v>22</v>
      </c>
      <c r="F155" t="s">
        <v>22</v>
      </c>
      <c r="G155" t="s">
        <v>22</v>
      </c>
      <c r="H155">
        <v>2000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  <c r="Q155" t="s">
        <v>22</v>
      </c>
      <c r="R155" t="s">
        <v>22</v>
      </c>
      <c r="S155" s="2">
        <v>2000</v>
      </c>
    </row>
    <row r="156" spans="1:19" x14ac:dyDescent="0.25">
      <c r="A156" t="s">
        <v>183</v>
      </c>
      <c r="B156" t="s">
        <v>203</v>
      </c>
      <c r="C156" t="s">
        <v>205</v>
      </c>
      <c r="D156" t="s">
        <v>22</v>
      </c>
      <c r="E156" t="s">
        <v>22</v>
      </c>
      <c r="F156" t="s">
        <v>22</v>
      </c>
      <c r="G156" t="s">
        <v>22</v>
      </c>
      <c r="H156">
        <v>1000</v>
      </c>
      <c r="I156" t="s">
        <v>22</v>
      </c>
      <c r="J156" t="s">
        <v>22</v>
      </c>
      <c r="K156" t="s">
        <v>22</v>
      </c>
      <c r="L156" t="s">
        <v>22</v>
      </c>
      <c r="M156" t="s">
        <v>22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s="2">
        <v>1000</v>
      </c>
    </row>
    <row r="157" spans="1:19" x14ac:dyDescent="0.25">
      <c r="A157" t="s">
        <v>183</v>
      </c>
      <c r="B157" t="s">
        <v>206</v>
      </c>
      <c r="C157" t="s">
        <v>207</v>
      </c>
      <c r="D157" t="s">
        <v>22</v>
      </c>
      <c r="E157" t="s">
        <v>22</v>
      </c>
      <c r="F157" t="s">
        <v>22</v>
      </c>
      <c r="G157" t="s">
        <v>22</v>
      </c>
      <c r="H157">
        <v>100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  <c r="Q157" t="s">
        <v>22</v>
      </c>
      <c r="R157" t="s">
        <v>22</v>
      </c>
      <c r="S157" s="2">
        <v>100</v>
      </c>
    </row>
    <row r="158" spans="1:19" x14ac:dyDescent="0.25">
      <c r="A158" t="s">
        <v>183</v>
      </c>
      <c r="B158" t="s">
        <v>208</v>
      </c>
      <c r="C158" t="s">
        <v>209</v>
      </c>
      <c r="D158" t="s">
        <v>22</v>
      </c>
      <c r="E158" t="s">
        <v>22</v>
      </c>
      <c r="F158" t="s">
        <v>22</v>
      </c>
      <c r="G158" t="s">
        <v>22</v>
      </c>
      <c r="H158">
        <v>2490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  <c r="Q158" t="s">
        <v>22</v>
      </c>
      <c r="R158" t="s">
        <v>22</v>
      </c>
      <c r="S158" s="2">
        <v>2490</v>
      </c>
    </row>
    <row r="159" spans="1:19" x14ac:dyDescent="0.25">
      <c r="A159" t="s">
        <v>183</v>
      </c>
      <c r="B159" t="s">
        <v>210</v>
      </c>
      <c r="C159" t="s">
        <v>211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>
        <v>2000</v>
      </c>
      <c r="O159" t="s">
        <v>22</v>
      </c>
      <c r="P159" t="s">
        <v>22</v>
      </c>
      <c r="Q159" t="s">
        <v>22</v>
      </c>
      <c r="R159" t="s">
        <v>22</v>
      </c>
      <c r="S159" s="2">
        <v>2000</v>
      </c>
    </row>
    <row r="160" spans="1:19" x14ac:dyDescent="0.25">
      <c r="A160" t="s">
        <v>183</v>
      </c>
      <c r="B160" t="s">
        <v>210</v>
      </c>
      <c r="C160" t="s">
        <v>212</v>
      </c>
      <c r="D160" t="s">
        <v>22</v>
      </c>
      <c r="E160" t="s">
        <v>22</v>
      </c>
      <c r="F160" t="s">
        <v>22</v>
      </c>
      <c r="G160" t="s">
        <v>22</v>
      </c>
      <c r="H160">
        <v>4000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>
        <v>2350</v>
      </c>
      <c r="O160" t="s">
        <v>22</v>
      </c>
      <c r="P160" t="s">
        <v>22</v>
      </c>
      <c r="Q160" t="s">
        <v>22</v>
      </c>
      <c r="R160" t="s">
        <v>22</v>
      </c>
      <c r="S160" s="2">
        <v>6350</v>
      </c>
    </row>
    <row r="161" spans="1:19" x14ac:dyDescent="0.25">
      <c r="A161" t="s">
        <v>183</v>
      </c>
      <c r="B161" t="s">
        <v>210</v>
      </c>
      <c r="C161" t="s">
        <v>213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>
        <v>4150</v>
      </c>
      <c r="O161" t="s">
        <v>22</v>
      </c>
      <c r="P161" t="s">
        <v>22</v>
      </c>
      <c r="Q161" t="s">
        <v>22</v>
      </c>
      <c r="R161" t="s">
        <v>22</v>
      </c>
      <c r="S161" s="2">
        <v>4150</v>
      </c>
    </row>
    <row r="162" spans="1:19" x14ac:dyDescent="0.25">
      <c r="A162" t="s">
        <v>183</v>
      </c>
      <c r="B162" t="s">
        <v>214</v>
      </c>
      <c r="C162" t="s">
        <v>215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>
        <v>3125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  <c r="Q162" t="s">
        <v>22</v>
      </c>
      <c r="R162" t="s">
        <v>22</v>
      </c>
      <c r="S162" s="2">
        <v>3125</v>
      </c>
    </row>
    <row r="163" spans="1:19" x14ac:dyDescent="0.25">
      <c r="A163" t="s">
        <v>183</v>
      </c>
      <c r="B163" t="s">
        <v>214</v>
      </c>
      <c r="C163" t="s">
        <v>216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>
        <v>8000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  <c r="Q163" t="s">
        <v>22</v>
      </c>
      <c r="R163" t="s">
        <v>22</v>
      </c>
      <c r="S163" s="2">
        <v>8000</v>
      </c>
    </row>
    <row r="164" spans="1:19" x14ac:dyDescent="0.25">
      <c r="A164" t="s">
        <v>183</v>
      </c>
      <c r="B164" t="s">
        <v>217</v>
      </c>
      <c r="C164" t="s">
        <v>218</v>
      </c>
      <c r="D164" t="s">
        <v>22</v>
      </c>
      <c r="E164" t="s">
        <v>22</v>
      </c>
      <c r="F164" t="s">
        <v>22</v>
      </c>
      <c r="G164" t="s">
        <v>22</v>
      </c>
      <c r="H164">
        <v>500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  <c r="Q164" t="s">
        <v>22</v>
      </c>
      <c r="R164" t="s">
        <v>22</v>
      </c>
      <c r="S164" s="2">
        <v>500</v>
      </c>
    </row>
    <row r="165" spans="1:19" x14ac:dyDescent="0.25">
      <c r="A165" t="s">
        <v>183</v>
      </c>
      <c r="B165" t="s">
        <v>217</v>
      </c>
      <c r="C165" t="s">
        <v>219</v>
      </c>
      <c r="D165" t="s">
        <v>22</v>
      </c>
      <c r="E165" t="s">
        <v>22</v>
      </c>
      <c r="F165" t="s">
        <v>22</v>
      </c>
      <c r="G165" t="s">
        <v>22</v>
      </c>
      <c r="H165">
        <v>37830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  <c r="Q165" t="s">
        <v>22</v>
      </c>
      <c r="R165" t="s">
        <v>22</v>
      </c>
      <c r="S165" s="2">
        <v>37830</v>
      </c>
    </row>
    <row r="166" spans="1:19" x14ac:dyDescent="0.25">
      <c r="A166" t="s">
        <v>183</v>
      </c>
      <c r="B166" t="s">
        <v>220</v>
      </c>
      <c r="C166" t="s">
        <v>221</v>
      </c>
      <c r="D166" t="s">
        <v>22</v>
      </c>
      <c r="E166" t="s">
        <v>22</v>
      </c>
      <c r="F166" t="s">
        <v>22</v>
      </c>
      <c r="G166" t="s">
        <v>22</v>
      </c>
      <c r="H166">
        <v>2000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  <c r="Q166" t="s">
        <v>22</v>
      </c>
      <c r="R166" t="s">
        <v>22</v>
      </c>
      <c r="S166" s="2">
        <v>2000</v>
      </c>
    </row>
    <row r="167" spans="1:19" x14ac:dyDescent="0.25">
      <c r="A167" t="s">
        <v>183</v>
      </c>
      <c r="B167" t="s">
        <v>220</v>
      </c>
      <c r="C167" t="s">
        <v>222</v>
      </c>
      <c r="D167" t="s">
        <v>22</v>
      </c>
      <c r="E167" t="s">
        <v>22</v>
      </c>
      <c r="F167">
        <v>700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  <c r="Q167" t="s">
        <v>22</v>
      </c>
      <c r="R167" t="s">
        <v>22</v>
      </c>
      <c r="S167" s="2">
        <v>700</v>
      </c>
    </row>
    <row r="168" spans="1:19" x14ac:dyDescent="0.25">
      <c r="A168" t="s">
        <v>183</v>
      </c>
      <c r="B168" t="s">
        <v>220</v>
      </c>
      <c r="C168" t="s">
        <v>223</v>
      </c>
      <c r="D168" t="s">
        <v>22</v>
      </c>
      <c r="E168" t="s">
        <v>22</v>
      </c>
      <c r="F168" t="s">
        <v>22</v>
      </c>
      <c r="G168" t="s">
        <v>22</v>
      </c>
      <c r="H168">
        <v>1000</v>
      </c>
      <c r="I168" t="s">
        <v>22</v>
      </c>
      <c r="J168" t="s">
        <v>22</v>
      </c>
      <c r="K168" t="s">
        <v>22</v>
      </c>
      <c r="L168" t="s">
        <v>22</v>
      </c>
      <c r="M168" t="s">
        <v>22</v>
      </c>
      <c r="N168" t="s">
        <v>22</v>
      </c>
      <c r="O168" t="s">
        <v>22</v>
      </c>
      <c r="P168" t="s">
        <v>22</v>
      </c>
      <c r="Q168" t="s">
        <v>22</v>
      </c>
      <c r="R168" t="s">
        <v>22</v>
      </c>
      <c r="S168" s="2">
        <v>1000</v>
      </c>
    </row>
    <row r="169" spans="1:19" x14ac:dyDescent="0.25">
      <c r="A169" t="s">
        <v>183</v>
      </c>
      <c r="B169" t="s">
        <v>220</v>
      </c>
      <c r="C169" t="s">
        <v>224</v>
      </c>
      <c r="D169" t="s">
        <v>22</v>
      </c>
      <c r="E169" t="s">
        <v>22</v>
      </c>
      <c r="F169" t="s">
        <v>22</v>
      </c>
      <c r="G169" t="s">
        <v>22</v>
      </c>
      <c r="H169">
        <v>300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  <c r="Q169" t="s">
        <v>22</v>
      </c>
      <c r="R169" t="s">
        <v>22</v>
      </c>
      <c r="S169" s="2">
        <v>300</v>
      </c>
    </row>
    <row r="170" spans="1:19" x14ac:dyDescent="0.25">
      <c r="A170" t="s">
        <v>183</v>
      </c>
      <c r="B170" t="s">
        <v>220</v>
      </c>
      <c r="C170" t="s">
        <v>225</v>
      </c>
      <c r="D170" t="s">
        <v>22</v>
      </c>
      <c r="E170" t="s">
        <v>22</v>
      </c>
      <c r="F170">
        <v>210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  <c r="Q170" t="s">
        <v>22</v>
      </c>
      <c r="R170" t="s">
        <v>22</v>
      </c>
      <c r="S170" s="2">
        <v>210</v>
      </c>
    </row>
    <row r="171" spans="1:19" x14ac:dyDescent="0.25">
      <c r="A171" t="s">
        <v>183</v>
      </c>
      <c r="B171" t="s">
        <v>220</v>
      </c>
      <c r="C171" t="s">
        <v>226</v>
      </c>
      <c r="D171" t="s">
        <v>22</v>
      </c>
      <c r="E171" t="s">
        <v>22</v>
      </c>
      <c r="F171" t="s">
        <v>22</v>
      </c>
      <c r="G171" t="s">
        <v>22</v>
      </c>
      <c r="H171">
        <v>10969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  <c r="Q171">
        <v>140</v>
      </c>
      <c r="R171" t="s">
        <v>22</v>
      </c>
      <c r="S171" s="2">
        <v>11109</v>
      </c>
    </row>
    <row r="172" spans="1:19" x14ac:dyDescent="0.25">
      <c r="A172" t="s">
        <v>183</v>
      </c>
      <c r="B172" t="s">
        <v>220</v>
      </c>
      <c r="C172" t="s">
        <v>227</v>
      </c>
      <c r="D172" t="s">
        <v>22</v>
      </c>
      <c r="E172" t="s">
        <v>22</v>
      </c>
      <c r="F172">
        <v>100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  <c r="Q172" t="s">
        <v>22</v>
      </c>
      <c r="R172" t="s">
        <v>22</v>
      </c>
      <c r="S172" s="2">
        <v>100</v>
      </c>
    </row>
    <row r="173" spans="1:19" x14ac:dyDescent="0.25">
      <c r="A173" t="s">
        <v>183</v>
      </c>
      <c r="B173" t="s">
        <v>220</v>
      </c>
      <c r="C173" t="s">
        <v>228</v>
      </c>
      <c r="D173" t="s">
        <v>22</v>
      </c>
      <c r="E173" t="s">
        <v>22</v>
      </c>
      <c r="F173" t="s">
        <v>22</v>
      </c>
      <c r="G173">
        <v>84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  <c r="Q173" t="s">
        <v>22</v>
      </c>
      <c r="R173" t="s">
        <v>22</v>
      </c>
      <c r="S173" s="2">
        <v>84</v>
      </c>
    </row>
    <row r="174" spans="1:19" x14ac:dyDescent="0.25">
      <c r="A174" t="s">
        <v>183</v>
      </c>
      <c r="B174" t="s">
        <v>220</v>
      </c>
      <c r="C174" t="s">
        <v>229</v>
      </c>
      <c r="D174" t="s">
        <v>22</v>
      </c>
      <c r="E174" t="s">
        <v>22</v>
      </c>
      <c r="F174" t="s">
        <v>22</v>
      </c>
      <c r="G174" t="s">
        <v>22</v>
      </c>
      <c r="H174">
        <v>1350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  <c r="Q174" t="s">
        <v>22</v>
      </c>
      <c r="R174" t="s">
        <v>22</v>
      </c>
      <c r="S174" s="2">
        <v>1350</v>
      </c>
    </row>
    <row r="175" spans="1:19" x14ac:dyDescent="0.25">
      <c r="A175" t="s">
        <v>183</v>
      </c>
      <c r="B175" t="s">
        <v>220</v>
      </c>
      <c r="C175" t="s">
        <v>230</v>
      </c>
      <c r="D175" t="s">
        <v>22</v>
      </c>
      <c r="E175" t="s">
        <v>22</v>
      </c>
      <c r="F175" t="s">
        <v>22</v>
      </c>
      <c r="G175" t="s">
        <v>22</v>
      </c>
      <c r="H175">
        <v>61000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  <c r="Q175" t="s">
        <v>22</v>
      </c>
      <c r="R175" t="s">
        <v>22</v>
      </c>
      <c r="S175" s="2">
        <v>61000</v>
      </c>
    </row>
    <row r="176" spans="1:19" x14ac:dyDescent="0.25">
      <c r="A176" t="s">
        <v>183</v>
      </c>
      <c r="B176" t="s">
        <v>220</v>
      </c>
      <c r="C176" t="s">
        <v>231</v>
      </c>
      <c r="D176" t="s">
        <v>22</v>
      </c>
      <c r="E176" t="s">
        <v>22</v>
      </c>
      <c r="F176" t="s">
        <v>22</v>
      </c>
      <c r="G176">
        <v>300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  <c r="Q176" t="s">
        <v>22</v>
      </c>
      <c r="R176" t="s">
        <v>22</v>
      </c>
      <c r="S176" s="2">
        <v>300</v>
      </c>
    </row>
    <row r="177" spans="1:19" x14ac:dyDescent="0.25">
      <c r="A177" t="s">
        <v>183</v>
      </c>
      <c r="B177" t="s">
        <v>220</v>
      </c>
      <c r="C177" t="s">
        <v>232</v>
      </c>
      <c r="D177" t="s">
        <v>22</v>
      </c>
      <c r="E177" t="s">
        <v>22</v>
      </c>
      <c r="F177" t="s">
        <v>22</v>
      </c>
      <c r="G177">
        <v>350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  <c r="Q177" t="s">
        <v>22</v>
      </c>
      <c r="R177" t="s">
        <v>22</v>
      </c>
      <c r="S177" s="2">
        <v>350</v>
      </c>
    </row>
    <row r="178" spans="1:19" x14ac:dyDescent="0.25">
      <c r="A178" t="s">
        <v>183</v>
      </c>
      <c r="B178" t="s">
        <v>220</v>
      </c>
      <c r="C178" t="s">
        <v>233</v>
      </c>
      <c r="D178" t="s">
        <v>22</v>
      </c>
      <c r="E178" t="s">
        <v>22</v>
      </c>
      <c r="F178" t="s">
        <v>22</v>
      </c>
      <c r="G178" t="s">
        <v>22</v>
      </c>
      <c r="H178">
        <v>5070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  <c r="Q178" t="s">
        <v>22</v>
      </c>
      <c r="R178" t="s">
        <v>22</v>
      </c>
      <c r="S178" s="2">
        <v>5070</v>
      </c>
    </row>
    <row r="179" spans="1:19" x14ac:dyDescent="0.25">
      <c r="A179" t="s">
        <v>183</v>
      </c>
      <c r="B179" t="s">
        <v>220</v>
      </c>
      <c r="C179" t="s">
        <v>173</v>
      </c>
      <c r="D179" t="s">
        <v>22</v>
      </c>
      <c r="E179" t="s">
        <v>22</v>
      </c>
      <c r="F179" t="s">
        <v>22</v>
      </c>
      <c r="G179" t="s">
        <v>22</v>
      </c>
      <c r="H179">
        <v>1000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  <c r="Q179" t="s">
        <v>22</v>
      </c>
      <c r="R179" t="s">
        <v>22</v>
      </c>
      <c r="S179" s="2">
        <v>1000</v>
      </c>
    </row>
    <row r="180" spans="1:19" x14ac:dyDescent="0.25">
      <c r="A180" t="s">
        <v>183</v>
      </c>
      <c r="B180" t="s">
        <v>220</v>
      </c>
      <c r="C180" t="s">
        <v>234</v>
      </c>
      <c r="D180" t="s">
        <v>22</v>
      </c>
      <c r="E180" t="s">
        <v>22</v>
      </c>
      <c r="F180" t="s">
        <v>22</v>
      </c>
      <c r="G180" t="s">
        <v>22</v>
      </c>
      <c r="H180" t="s">
        <v>22</v>
      </c>
      <c r="I180" t="s">
        <v>22</v>
      </c>
      <c r="J180" t="s">
        <v>22</v>
      </c>
      <c r="K180" t="s">
        <v>22</v>
      </c>
      <c r="L180" t="s">
        <v>22</v>
      </c>
      <c r="M180" t="s">
        <v>22</v>
      </c>
      <c r="N180">
        <v>2245</v>
      </c>
      <c r="O180" t="s">
        <v>22</v>
      </c>
      <c r="P180" t="s">
        <v>22</v>
      </c>
      <c r="Q180" t="s">
        <v>22</v>
      </c>
      <c r="R180" t="s">
        <v>22</v>
      </c>
      <c r="S180" s="2">
        <v>2245</v>
      </c>
    </row>
    <row r="181" spans="1:19" x14ac:dyDescent="0.25">
      <c r="A181" t="s">
        <v>183</v>
      </c>
      <c r="B181" t="s">
        <v>220</v>
      </c>
      <c r="C181" t="s">
        <v>235</v>
      </c>
      <c r="D181" t="s">
        <v>22</v>
      </c>
      <c r="E181" t="s">
        <v>22</v>
      </c>
      <c r="F181" t="s">
        <v>22</v>
      </c>
      <c r="G181" t="s">
        <v>22</v>
      </c>
      <c r="H181">
        <v>7000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  <c r="Q181" t="s">
        <v>22</v>
      </c>
      <c r="R181" t="s">
        <v>22</v>
      </c>
      <c r="S181" s="2">
        <v>7000</v>
      </c>
    </row>
    <row r="182" spans="1:19" x14ac:dyDescent="0.25">
      <c r="A182" t="s">
        <v>183</v>
      </c>
      <c r="B182" t="s">
        <v>220</v>
      </c>
      <c r="C182" t="s">
        <v>236</v>
      </c>
      <c r="D182" t="s">
        <v>22</v>
      </c>
      <c r="E182" t="s">
        <v>22</v>
      </c>
      <c r="F182" t="s">
        <v>22</v>
      </c>
      <c r="G182" t="s">
        <v>22</v>
      </c>
      <c r="H182">
        <v>8000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  <c r="Q182" t="s">
        <v>22</v>
      </c>
      <c r="R182" t="s">
        <v>22</v>
      </c>
      <c r="S182" s="2">
        <v>8000</v>
      </c>
    </row>
    <row r="183" spans="1:19" x14ac:dyDescent="0.25">
      <c r="A183" t="s">
        <v>183</v>
      </c>
      <c r="B183" t="s">
        <v>237</v>
      </c>
      <c r="C183" t="s">
        <v>238</v>
      </c>
      <c r="D183" t="s">
        <v>22</v>
      </c>
      <c r="E183" t="s">
        <v>22</v>
      </c>
      <c r="F183" t="s">
        <v>22</v>
      </c>
      <c r="G183">
        <v>30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>
        <v>75</v>
      </c>
      <c r="N183" t="s">
        <v>22</v>
      </c>
      <c r="O183" t="s">
        <v>22</v>
      </c>
      <c r="P183" t="s">
        <v>22</v>
      </c>
      <c r="Q183" t="s">
        <v>22</v>
      </c>
      <c r="R183" t="s">
        <v>22</v>
      </c>
      <c r="S183" s="2">
        <v>105</v>
      </c>
    </row>
    <row r="184" spans="1:19" x14ac:dyDescent="0.25">
      <c r="A184" t="s">
        <v>183</v>
      </c>
      <c r="B184" t="s">
        <v>237</v>
      </c>
      <c r="C184" t="s">
        <v>239</v>
      </c>
      <c r="D184" t="s">
        <v>22</v>
      </c>
      <c r="E184" t="s">
        <v>22</v>
      </c>
      <c r="F184" t="s">
        <v>22</v>
      </c>
      <c r="G184" t="s">
        <v>22</v>
      </c>
      <c r="H184">
        <v>12400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>
        <v>26465</v>
      </c>
      <c r="O184" t="s">
        <v>22</v>
      </c>
      <c r="P184" t="s">
        <v>22</v>
      </c>
      <c r="Q184" t="s">
        <v>22</v>
      </c>
      <c r="R184" t="s">
        <v>22</v>
      </c>
      <c r="S184" s="2">
        <v>38865</v>
      </c>
    </row>
    <row r="185" spans="1:19" x14ac:dyDescent="0.25">
      <c r="A185" t="s">
        <v>183</v>
      </c>
      <c r="B185" t="s">
        <v>237</v>
      </c>
      <c r="C185" t="s">
        <v>240</v>
      </c>
      <c r="D185" t="s">
        <v>22</v>
      </c>
      <c r="E185" t="s">
        <v>22</v>
      </c>
      <c r="F185" t="s">
        <v>22</v>
      </c>
      <c r="G185">
        <v>100</v>
      </c>
      <c r="H185">
        <v>30329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  <c r="Q185" t="s">
        <v>22</v>
      </c>
      <c r="R185" t="s">
        <v>22</v>
      </c>
      <c r="S185" s="2">
        <v>30429</v>
      </c>
    </row>
    <row r="186" spans="1:19" x14ac:dyDescent="0.25">
      <c r="A186" t="s">
        <v>183</v>
      </c>
      <c r="B186" t="s">
        <v>237</v>
      </c>
      <c r="C186" t="s">
        <v>241</v>
      </c>
      <c r="D186" t="s">
        <v>22</v>
      </c>
      <c r="E186" t="s">
        <v>22</v>
      </c>
      <c r="F186" t="s">
        <v>22</v>
      </c>
      <c r="G186">
        <v>430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  <c r="Q186" t="s">
        <v>22</v>
      </c>
      <c r="R186" t="s">
        <v>22</v>
      </c>
      <c r="S186" s="2">
        <v>430</v>
      </c>
    </row>
    <row r="187" spans="1:19" x14ac:dyDescent="0.25">
      <c r="A187" t="s">
        <v>183</v>
      </c>
      <c r="B187" t="s">
        <v>237</v>
      </c>
      <c r="C187" t="s">
        <v>242</v>
      </c>
      <c r="D187" t="s">
        <v>22</v>
      </c>
      <c r="E187" t="s">
        <v>22</v>
      </c>
      <c r="F187" t="s">
        <v>22</v>
      </c>
      <c r="G187" t="s">
        <v>22</v>
      </c>
      <c r="H187">
        <v>100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  <c r="Q187" t="s">
        <v>22</v>
      </c>
      <c r="R187" t="s">
        <v>22</v>
      </c>
      <c r="S187" s="2">
        <v>100</v>
      </c>
    </row>
    <row r="188" spans="1:19" x14ac:dyDescent="0.25">
      <c r="A188" t="s">
        <v>183</v>
      </c>
      <c r="B188" t="s">
        <v>237</v>
      </c>
      <c r="C188" t="s">
        <v>243</v>
      </c>
      <c r="D188" t="s">
        <v>22</v>
      </c>
      <c r="E188" t="s">
        <v>22</v>
      </c>
      <c r="F188" t="s">
        <v>22</v>
      </c>
      <c r="G188" t="s">
        <v>22</v>
      </c>
      <c r="H188">
        <v>1000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  <c r="Q188" t="s">
        <v>22</v>
      </c>
      <c r="R188" t="s">
        <v>22</v>
      </c>
      <c r="S188" s="2">
        <v>1000</v>
      </c>
    </row>
    <row r="189" spans="1:19" x14ac:dyDescent="0.25">
      <c r="A189" t="s">
        <v>183</v>
      </c>
      <c r="B189" t="s">
        <v>237</v>
      </c>
      <c r="C189" t="s">
        <v>244</v>
      </c>
      <c r="D189" t="s">
        <v>22</v>
      </c>
      <c r="E189" t="s">
        <v>22</v>
      </c>
      <c r="F189" t="s">
        <v>22</v>
      </c>
      <c r="G189" t="s">
        <v>22</v>
      </c>
      <c r="H189">
        <v>500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  <c r="Q189" t="s">
        <v>22</v>
      </c>
      <c r="R189" t="s">
        <v>22</v>
      </c>
      <c r="S189" s="2">
        <v>500</v>
      </c>
    </row>
    <row r="190" spans="1:19" x14ac:dyDescent="0.25">
      <c r="A190" t="s">
        <v>183</v>
      </c>
      <c r="B190" t="s">
        <v>237</v>
      </c>
      <c r="C190" t="s">
        <v>245</v>
      </c>
      <c r="D190" t="s">
        <v>22</v>
      </c>
      <c r="E190" t="s">
        <v>22</v>
      </c>
      <c r="F190" t="s">
        <v>22</v>
      </c>
      <c r="G190" t="s">
        <v>22</v>
      </c>
      <c r="H190">
        <v>67404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>
        <v>34320</v>
      </c>
      <c r="O190" t="s">
        <v>22</v>
      </c>
      <c r="P190" t="s">
        <v>22</v>
      </c>
      <c r="Q190" t="s">
        <v>22</v>
      </c>
      <c r="R190" t="s">
        <v>22</v>
      </c>
      <c r="S190" s="2">
        <v>101724</v>
      </c>
    </row>
    <row r="191" spans="1:19" x14ac:dyDescent="0.25">
      <c r="A191" t="s">
        <v>246</v>
      </c>
      <c r="B191" t="s">
        <v>247</v>
      </c>
      <c r="C191" t="s">
        <v>248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>
        <v>300</v>
      </c>
      <c r="O191" t="s">
        <v>22</v>
      </c>
      <c r="P191" t="s">
        <v>22</v>
      </c>
      <c r="Q191" t="s">
        <v>22</v>
      </c>
      <c r="R191" t="s">
        <v>22</v>
      </c>
      <c r="S191" s="2">
        <v>300</v>
      </c>
    </row>
    <row r="192" spans="1:19" x14ac:dyDescent="0.25">
      <c r="A192" t="s">
        <v>246</v>
      </c>
      <c r="B192" t="s">
        <v>247</v>
      </c>
      <c r="C192" t="s">
        <v>249</v>
      </c>
      <c r="D192" t="s">
        <v>22</v>
      </c>
      <c r="E192" t="s">
        <v>22</v>
      </c>
      <c r="F192" t="s">
        <v>22</v>
      </c>
      <c r="G192" t="s">
        <v>22</v>
      </c>
      <c r="H192">
        <v>900</v>
      </c>
      <c r="I192" t="s">
        <v>22</v>
      </c>
      <c r="J192" t="s">
        <v>22</v>
      </c>
      <c r="K192" t="s">
        <v>22</v>
      </c>
      <c r="L192" t="s">
        <v>22</v>
      </c>
      <c r="M192" t="s">
        <v>22</v>
      </c>
      <c r="N192" t="s">
        <v>22</v>
      </c>
      <c r="O192" t="s">
        <v>22</v>
      </c>
      <c r="P192" t="s">
        <v>22</v>
      </c>
      <c r="Q192" t="s">
        <v>22</v>
      </c>
      <c r="R192" t="s">
        <v>22</v>
      </c>
      <c r="S192" s="2">
        <v>900</v>
      </c>
    </row>
    <row r="193" spans="1:19" x14ac:dyDescent="0.25">
      <c r="A193" t="s">
        <v>246</v>
      </c>
      <c r="B193" t="s">
        <v>247</v>
      </c>
      <c r="C193" t="s">
        <v>250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>
        <v>100</v>
      </c>
      <c r="O193" t="s">
        <v>22</v>
      </c>
      <c r="P193" t="s">
        <v>22</v>
      </c>
      <c r="Q193" t="s">
        <v>22</v>
      </c>
      <c r="R193" t="s">
        <v>22</v>
      </c>
      <c r="S193" s="2">
        <v>100</v>
      </c>
    </row>
    <row r="194" spans="1:19" x14ac:dyDescent="0.25">
      <c r="A194" t="s">
        <v>246</v>
      </c>
      <c r="B194" t="s">
        <v>251</v>
      </c>
      <c r="C194" t="s">
        <v>252</v>
      </c>
      <c r="D194" t="s">
        <v>22</v>
      </c>
      <c r="E194" t="s">
        <v>22</v>
      </c>
      <c r="F194" t="s">
        <v>22</v>
      </c>
      <c r="G194" t="s">
        <v>22</v>
      </c>
      <c r="H194">
        <v>5900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  <c r="Q194" t="s">
        <v>22</v>
      </c>
      <c r="R194" t="s">
        <v>22</v>
      </c>
      <c r="S194" s="2">
        <v>5900</v>
      </c>
    </row>
    <row r="195" spans="1:19" x14ac:dyDescent="0.25">
      <c r="A195" t="s">
        <v>246</v>
      </c>
      <c r="B195" t="s">
        <v>253</v>
      </c>
      <c r="C195" t="s">
        <v>254</v>
      </c>
      <c r="D195" t="s">
        <v>22</v>
      </c>
      <c r="E195" t="s">
        <v>22</v>
      </c>
      <c r="F195" t="s">
        <v>22</v>
      </c>
      <c r="G195">
        <v>360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  <c r="Q195" t="s">
        <v>22</v>
      </c>
      <c r="R195" t="s">
        <v>22</v>
      </c>
      <c r="S195" s="2">
        <v>360</v>
      </c>
    </row>
    <row r="196" spans="1:19" x14ac:dyDescent="0.25">
      <c r="A196" t="s">
        <v>246</v>
      </c>
      <c r="B196" t="s">
        <v>253</v>
      </c>
      <c r="C196" t="s">
        <v>255</v>
      </c>
      <c r="D196" t="s">
        <v>22</v>
      </c>
      <c r="E196" t="s">
        <v>22</v>
      </c>
      <c r="F196" t="s">
        <v>22</v>
      </c>
      <c r="G196" t="s">
        <v>22</v>
      </c>
      <c r="H196">
        <v>3000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  <c r="Q196" t="s">
        <v>22</v>
      </c>
      <c r="R196" t="s">
        <v>22</v>
      </c>
      <c r="S196" s="2">
        <v>3000</v>
      </c>
    </row>
    <row r="197" spans="1:19" x14ac:dyDescent="0.25">
      <c r="A197" t="s">
        <v>246</v>
      </c>
      <c r="B197" t="s">
        <v>253</v>
      </c>
      <c r="C197" t="s">
        <v>256</v>
      </c>
      <c r="D197" t="s">
        <v>22</v>
      </c>
      <c r="E197" t="s">
        <v>22</v>
      </c>
      <c r="F197" t="s">
        <v>22</v>
      </c>
      <c r="G197" t="s">
        <v>22</v>
      </c>
      <c r="H197">
        <v>26000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  <c r="Q197" t="s">
        <v>22</v>
      </c>
      <c r="R197" t="s">
        <v>22</v>
      </c>
      <c r="S197" s="2">
        <v>26000</v>
      </c>
    </row>
    <row r="198" spans="1:19" x14ac:dyDescent="0.25">
      <c r="A198" t="s">
        <v>246</v>
      </c>
      <c r="B198" t="s">
        <v>253</v>
      </c>
      <c r="C198" t="s">
        <v>257</v>
      </c>
      <c r="D198" t="s">
        <v>22</v>
      </c>
      <c r="E198" t="s">
        <v>22</v>
      </c>
      <c r="F198" t="s">
        <v>22</v>
      </c>
      <c r="G198">
        <v>50</v>
      </c>
      <c r="H198">
        <v>6980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  <c r="Q198" t="s">
        <v>22</v>
      </c>
      <c r="R198" t="s">
        <v>22</v>
      </c>
      <c r="S198" s="2">
        <v>7030</v>
      </c>
    </row>
    <row r="199" spans="1:19" x14ac:dyDescent="0.25">
      <c r="A199" t="s">
        <v>246</v>
      </c>
      <c r="B199" t="s">
        <v>253</v>
      </c>
      <c r="C199" t="s">
        <v>258</v>
      </c>
      <c r="D199" t="s">
        <v>22</v>
      </c>
      <c r="E199" t="s">
        <v>22</v>
      </c>
      <c r="F199" t="s">
        <v>22</v>
      </c>
      <c r="G199" t="s">
        <v>22</v>
      </c>
      <c r="H199">
        <v>10250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  <c r="Q199" t="s">
        <v>22</v>
      </c>
      <c r="R199" t="s">
        <v>22</v>
      </c>
      <c r="S199" s="2">
        <v>10250</v>
      </c>
    </row>
    <row r="200" spans="1:19" x14ac:dyDescent="0.25">
      <c r="A200" t="s">
        <v>246</v>
      </c>
      <c r="B200" t="s">
        <v>253</v>
      </c>
      <c r="C200" t="s">
        <v>259</v>
      </c>
      <c r="D200" t="s">
        <v>22</v>
      </c>
      <c r="E200" t="s">
        <v>22</v>
      </c>
      <c r="F200" t="s">
        <v>22</v>
      </c>
      <c r="G200" t="s">
        <v>22</v>
      </c>
      <c r="H200">
        <v>12260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  <c r="Q200" t="s">
        <v>22</v>
      </c>
      <c r="R200" t="s">
        <v>22</v>
      </c>
      <c r="S200" s="2">
        <v>12260</v>
      </c>
    </row>
    <row r="201" spans="1:19" x14ac:dyDescent="0.25">
      <c r="A201" t="s">
        <v>246</v>
      </c>
      <c r="B201" t="s">
        <v>260</v>
      </c>
      <c r="C201" t="s">
        <v>261</v>
      </c>
      <c r="D201" t="s">
        <v>22</v>
      </c>
      <c r="E201" t="s">
        <v>22</v>
      </c>
      <c r="F201" t="s">
        <v>22</v>
      </c>
      <c r="G201" t="s">
        <v>22</v>
      </c>
      <c r="H201">
        <v>34000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  <c r="Q201" t="s">
        <v>22</v>
      </c>
      <c r="R201" t="s">
        <v>22</v>
      </c>
      <c r="S201" s="2">
        <v>34000</v>
      </c>
    </row>
    <row r="202" spans="1:19" x14ac:dyDescent="0.25">
      <c r="A202" t="s">
        <v>246</v>
      </c>
      <c r="B202" t="s">
        <v>260</v>
      </c>
      <c r="C202" t="s">
        <v>262</v>
      </c>
      <c r="D202" t="s">
        <v>22</v>
      </c>
      <c r="E202" t="s">
        <v>22</v>
      </c>
      <c r="F202" t="s">
        <v>22</v>
      </c>
      <c r="G202" t="s">
        <v>22</v>
      </c>
      <c r="H202">
        <v>10005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  <c r="Q202" t="s">
        <v>22</v>
      </c>
      <c r="R202" t="s">
        <v>22</v>
      </c>
      <c r="S202" s="2">
        <v>10005</v>
      </c>
    </row>
    <row r="203" spans="1:19" x14ac:dyDescent="0.25">
      <c r="A203" t="s">
        <v>246</v>
      </c>
      <c r="B203" t="s">
        <v>260</v>
      </c>
      <c r="C203" t="s">
        <v>263</v>
      </c>
      <c r="D203" t="s">
        <v>22</v>
      </c>
      <c r="E203" t="s">
        <v>22</v>
      </c>
      <c r="F203" t="s">
        <v>22</v>
      </c>
      <c r="G203" t="s">
        <v>22</v>
      </c>
      <c r="H203">
        <v>10000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  <c r="Q203" t="s">
        <v>22</v>
      </c>
      <c r="R203" t="s">
        <v>22</v>
      </c>
      <c r="S203" s="2">
        <v>10000</v>
      </c>
    </row>
    <row r="204" spans="1:19" x14ac:dyDescent="0.25">
      <c r="A204" t="s">
        <v>246</v>
      </c>
      <c r="B204" t="s">
        <v>260</v>
      </c>
      <c r="C204" t="s">
        <v>264</v>
      </c>
      <c r="D204" t="s">
        <v>22</v>
      </c>
      <c r="E204" t="s">
        <v>22</v>
      </c>
      <c r="F204" t="s">
        <v>22</v>
      </c>
      <c r="G204" t="s">
        <v>22</v>
      </c>
      <c r="H204">
        <v>11300</v>
      </c>
      <c r="I204" t="s">
        <v>22</v>
      </c>
      <c r="J204" t="s">
        <v>22</v>
      </c>
      <c r="K204" t="s">
        <v>22</v>
      </c>
      <c r="L204" t="s">
        <v>22</v>
      </c>
      <c r="M204" t="s">
        <v>22</v>
      </c>
      <c r="N204" t="s">
        <v>22</v>
      </c>
      <c r="O204" t="s">
        <v>22</v>
      </c>
      <c r="P204" t="s">
        <v>22</v>
      </c>
      <c r="Q204" t="s">
        <v>22</v>
      </c>
      <c r="R204" t="s">
        <v>22</v>
      </c>
      <c r="S204" s="2">
        <v>11300</v>
      </c>
    </row>
    <row r="205" spans="1:19" x14ac:dyDescent="0.25">
      <c r="A205" t="s">
        <v>246</v>
      </c>
      <c r="B205" t="s">
        <v>260</v>
      </c>
      <c r="C205" t="s">
        <v>265</v>
      </c>
      <c r="D205" t="s">
        <v>22</v>
      </c>
      <c r="E205" t="s">
        <v>22</v>
      </c>
      <c r="F205" t="s">
        <v>22</v>
      </c>
      <c r="G205">
        <v>600</v>
      </c>
      <c r="H205">
        <v>58275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>
        <v>2000</v>
      </c>
      <c r="O205" t="s">
        <v>22</v>
      </c>
      <c r="P205" t="s">
        <v>22</v>
      </c>
      <c r="Q205" t="s">
        <v>22</v>
      </c>
      <c r="R205" t="s">
        <v>22</v>
      </c>
      <c r="S205" s="2">
        <v>60875</v>
      </c>
    </row>
    <row r="206" spans="1:19" x14ac:dyDescent="0.25">
      <c r="A206" t="s">
        <v>246</v>
      </c>
      <c r="B206" t="s">
        <v>260</v>
      </c>
      <c r="C206" t="s">
        <v>266</v>
      </c>
      <c r="D206" t="s">
        <v>22</v>
      </c>
      <c r="E206" t="s">
        <v>22</v>
      </c>
      <c r="F206" t="s">
        <v>22</v>
      </c>
      <c r="G206">
        <v>500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  <c r="Q206" t="s">
        <v>22</v>
      </c>
      <c r="R206" t="s">
        <v>22</v>
      </c>
      <c r="S206" s="2">
        <v>500</v>
      </c>
    </row>
    <row r="207" spans="1:19" x14ac:dyDescent="0.25">
      <c r="A207" t="s">
        <v>246</v>
      </c>
      <c r="B207" t="s">
        <v>260</v>
      </c>
      <c r="C207" t="s">
        <v>267</v>
      </c>
      <c r="D207" t="s">
        <v>22</v>
      </c>
      <c r="E207" t="s">
        <v>22</v>
      </c>
      <c r="F207" t="s">
        <v>22</v>
      </c>
      <c r="G207" t="s">
        <v>22</v>
      </c>
      <c r="H207">
        <v>5000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  <c r="Q207" t="s">
        <v>22</v>
      </c>
      <c r="R207" t="s">
        <v>22</v>
      </c>
      <c r="S207" s="2">
        <v>5000</v>
      </c>
    </row>
    <row r="208" spans="1:19" x14ac:dyDescent="0.25">
      <c r="A208" t="s">
        <v>246</v>
      </c>
      <c r="B208" t="s">
        <v>260</v>
      </c>
      <c r="C208" t="s">
        <v>268</v>
      </c>
      <c r="D208" t="s">
        <v>22</v>
      </c>
      <c r="E208" t="s">
        <v>22</v>
      </c>
      <c r="F208" t="s">
        <v>22</v>
      </c>
      <c r="G208" t="s">
        <v>22</v>
      </c>
      <c r="H208">
        <v>3100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  <c r="Q208" t="s">
        <v>22</v>
      </c>
      <c r="R208" t="s">
        <v>22</v>
      </c>
      <c r="S208" s="2">
        <v>3100</v>
      </c>
    </row>
    <row r="209" spans="1:19" x14ac:dyDescent="0.25">
      <c r="A209" t="s">
        <v>246</v>
      </c>
      <c r="B209" t="s">
        <v>260</v>
      </c>
      <c r="C209" t="s">
        <v>269</v>
      </c>
      <c r="D209" t="s">
        <v>22</v>
      </c>
      <c r="E209" t="s">
        <v>22</v>
      </c>
      <c r="F209" t="s">
        <v>22</v>
      </c>
      <c r="G209" t="s">
        <v>22</v>
      </c>
      <c r="H209">
        <v>4000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  <c r="Q209" t="s">
        <v>22</v>
      </c>
      <c r="R209" t="s">
        <v>22</v>
      </c>
      <c r="S209" s="2">
        <v>4000</v>
      </c>
    </row>
    <row r="210" spans="1:19" x14ac:dyDescent="0.25">
      <c r="A210" t="s">
        <v>246</v>
      </c>
      <c r="B210" t="s">
        <v>260</v>
      </c>
      <c r="C210" t="s">
        <v>270</v>
      </c>
      <c r="D210" t="s">
        <v>22</v>
      </c>
      <c r="E210" t="s">
        <v>22</v>
      </c>
      <c r="F210" t="s">
        <v>22</v>
      </c>
      <c r="G210" t="s">
        <v>22</v>
      </c>
      <c r="H210">
        <v>48000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>
        <v>10000</v>
      </c>
      <c r="O210" t="s">
        <v>22</v>
      </c>
      <c r="P210" t="s">
        <v>22</v>
      </c>
      <c r="Q210" t="s">
        <v>22</v>
      </c>
      <c r="R210" t="s">
        <v>22</v>
      </c>
      <c r="S210" s="2">
        <v>58000</v>
      </c>
    </row>
    <row r="211" spans="1:19" x14ac:dyDescent="0.25">
      <c r="A211" t="s">
        <v>246</v>
      </c>
      <c r="B211" t="s">
        <v>260</v>
      </c>
      <c r="C211" t="s">
        <v>271</v>
      </c>
      <c r="D211" t="s">
        <v>22</v>
      </c>
      <c r="E211" t="s">
        <v>22</v>
      </c>
      <c r="F211" t="s">
        <v>22</v>
      </c>
      <c r="G211" t="s">
        <v>22</v>
      </c>
      <c r="H211">
        <v>2000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  <c r="Q211" t="s">
        <v>22</v>
      </c>
      <c r="R211" t="s">
        <v>22</v>
      </c>
      <c r="S211" s="2">
        <v>2000</v>
      </c>
    </row>
    <row r="212" spans="1:19" x14ac:dyDescent="0.25">
      <c r="A212" t="s">
        <v>272</v>
      </c>
      <c r="B212" t="s">
        <v>273</v>
      </c>
      <c r="C212" t="s">
        <v>274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>
        <v>24650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  <c r="Q212" t="s">
        <v>22</v>
      </c>
      <c r="R212" t="s">
        <v>22</v>
      </c>
      <c r="S212" s="2">
        <v>24650</v>
      </c>
    </row>
    <row r="213" spans="1:19" x14ac:dyDescent="0.25">
      <c r="A213" t="s">
        <v>272</v>
      </c>
      <c r="B213" t="s">
        <v>273</v>
      </c>
      <c r="C213" t="s">
        <v>275</v>
      </c>
      <c r="D213" t="s">
        <v>22</v>
      </c>
      <c r="E213" t="s">
        <v>22</v>
      </c>
      <c r="F213" t="s">
        <v>22</v>
      </c>
      <c r="G213">
        <v>9000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  <c r="Q213" t="s">
        <v>22</v>
      </c>
      <c r="R213" t="s">
        <v>22</v>
      </c>
      <c r="S213" s="2">
        <v>9000</v>
      </c>
    </row>
    <row r="214" spans="1:19" x14ac:dyDescent="0.25">
      <c r="A214" t="s">
        <v>272</v>
      </c>
      <c r="B214" t="s">
        <v>273</v>
      </c>
      <c r="C214" t="s">
        <v>276</v>
      </c>
      <c r="D214" t="s">
        <v>22</v>
      </c>
      <c r="E214" t="s">
        <v>22</v>
      </c>
      <c r="F214" t="s">
        <v>22</v>
      </c>
      <c r="G214">
        <v>2500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  <c r="Q214" t="s">
        <v>22</v>
      </c>
      <c r="R214" t="s">
        <v>22</v>
      </c>
      <c r="S214" s="2">
        <v>2500</v>
      </c>
    </row>
    <row r="215" spans="1:19" x14ac:dyDescent="0.25">
      <c r="A215" t="s">
        <v>272</v>
      </c>
      <c r="B215" t="s">
        <v>273</v>
      </c>
      <c r="C215" t="s">
        <v>277</v>
      </c>
      <c r="D215" t="s">
        <v>22</v>
      </c>
      <c r="E215" t="s">
        <v>22</v>
      </c>
      <c r="F215" t="s">
        <v>22</v>
      </c>
      <c r="G215">
        <v>5000</v>
      </c>
      <c r="H215">
        <v>37114</v>
      </c>
      <c r="I215">
        <v>46921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  <c r="Q215" t="s">
        <v>22</v>
      </c>
      <c r="R215" t="s">
        <v>22</v>
      </c>
      <c r="S215" s="2">
        <v>89035</v>
      </c>
    </row>
    <row r="216" spans="1:19" x14ac:dyDescent="0.25">
      <c r="A216" t="s">
        <v>272</v>
      </c>
      <c r="B216" t="s">
        <v>273</v>
      </c>
      <c r="C216" t="s">
        <v>278</v>
      </c>
      <c r="D216" t="s">
        <v>22</v>
      </c>
      <c r="E216" t="s">
        <v>22</v>
      </c>
      <c r="F216" t="s">
        <v>22</v>
      </c>
      <c r="G216">
        <v>5000</v>
      </c>
      <c r="H216" t="s">
        <v>22</v>
      </c>
      <c r="I216">
        <v>27550</v>
      </c>
      <c r="J216" t="s">
        <v>22</v>
      </c>
      <c r="K216" t="s">
        <v>22</v>
      </c>
      <c r="L216" t="s">
        <v>22</v>
      </c>
      <c r="M216" t="s">
        <v>22</v>
      </c>
      <c r="N216" t="s">
        <v>22</v>
      </c>
      <c r="O216" t="s">
        <v>22</v>
      </c>
      <c r="P216" t="s">
        <v>22</v>
      </c>
      <c r="Q216" t="s">
        <v>22</v>
      </c>
      <c r="R216" t="s">
        <v>22</v>
      </c>
      <c r="S216" s="2">
        <v>32550</v>
      </c>
    </row>
    <row r="217" spans="1:19" x14ac:dyDescent="0.25">
      <c r="A217" t="s">
        <v>272</v>
      </c>
      <c r="B217" t="s">
        <v>279</v>
      </c>
      <c r="C217" t="s">
        <v>280</v>
      </c>
      <c r="D217">
        <v>4000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  <c r="Q217" t="s">
        <v>22</v>
      </c>
      <c r="R217" t="s">
        <v>22</v>
      </c>
      <c r="S217" s="2">
        <v>4000</v>
      </c>
    </row>
    <row r="218" spans="1:19" x14ac:dyDescent="0.25">
      <c r="A218" t="s">
        <v>272</v>
      </c>
      <c r="B218" t="s">
        <v>279</v>
      </c>
      <c r="C218" t="s">
        <v>281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>
        <v>77500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  <c r="Q218" t="s">
        <v>22</v>
      </c>
      <c r="R218" t="s">
        <v>22</v>
      </c>
      <c r="S218" s="2">
        <v>77500</v>
      </c>
    </row>
    <row r="219" spans="1:19" x14ac:dyDescent="0.25">
      <c r="A219" t="s">
        <v>272</v>
      </c>
      <c r="B219" t="s">
        <v>279</v>
      </c>
      <c r="C219" t="s">
        <v>282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>
        <v>12500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  <c r="Q219" t="s">
        <v>22</v>
      </c>
      <c r="R219" t="s">
        <v>22</v>
      </c>
      <c r="S219" s="2">
        <v>12500</v>
      </c>
    </row>
    <row r="220" spans="1:19" x14ac:dyDescent="0.25">
      <c r="A220" t="s">
        <v>272</v>
      </c>
      <c r="B220" t="s">
        <v>279</v>
      </c>
      <c r="C220" t="s">
        <v>283</v>
      </c>
      <c r="D220" t="s">
        <v>22</v>
      </c>
      <c r="E220">
        <v>2000</v>
      </c>
      <c r="F220" t="s">
        <v>22</v>
      </c>
      <c r="G220" t="s">
        <v>22</v>
      </c>
      <c r="H220" t="s">
        <v>22</v>
      </c>
      <c r="I220" t="s">
        <v>22</v>
      </c>
      <c r="J220">
        <v>14000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  <c r="Q220" t="s">
        <v>22</v>
      </c>
      <c r="R220" t="s">
        <v>22</v>
      </c>
      <c r="S220" s="2">
        <v>16000</v>
      </c>
    </row>
    <row r="221" spans="1:19" x14ac:dyDescent="0.25">
      <c r="A221" t="s">
        <v>272</v>
      </c>
      <c r="B221" t="s">
        <v>279</v>
      </c>
      <c r="C221" t="s">
        <v>284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>
        <v>48000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  <c r="Q221" t="s">
        <v>22</v>
      </c>
      <c r="R221" t="s">
        <v>22</v>
      </c>
      <c r="S221" s="2">
        <v>48000</v>
      </c>
    </row>
    <row r="222" spans="1:19" x14ac:dyDescent="0.25">
      <c r="A222" t="s">
        <v>272</v>
      </c>
      <c r="B222" t="s">
        <v>279</v>
      </c>
      <c r="C222" t="s">
        <v>285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>
        <v>20500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  <c r="Q222" t="s">
        <v>22</v>
      </c>
      <c r="R222" t="s">
        <v>22</v>
      </c>
      <c r="S222" s="2">
        <v>20500</v>
      </c>
    </row>
    <row r="223" spans="1:19" x14ac:dyDescent="0.25">
      <c r="A223" t="s">
        <v>272</v>
      </c>
      <c r="B223" t="s">
        <v>286</v>
      </c>
      <c r="C223" t="s">
        <v>287</v>
      </c>
      <c r="D223" t="s">
        <v>22</v>
      </c>
      <c r="E223" t="s">
        <v>22</v>
      </c>
      <c r="F223" t="s">
        <v>22</v>
      </c>
      <c r="G223" t="s">
        <v>22</v>
      </c>
      <c r="H223">
        <v>68947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  <c r="Q223" t="s">
        <v>22</v>
      </c>
      <c r="R223" t="s">
        <v>22</v>
      </c>
      <c r="S223" s="2">
        <v>68947</v>
      </c>
    </row>
    <row r="224" spans="1:19" x14ac:dyDescent="0.25">
      <c r="A224" t="s">
        <v>272</v>
      </c>
      <c r="B224" t="s">
        <v>286</v>
      </c>
      <c r="C224" t="s">
        <v>288</v>
      </c>
      <c r="D224" t="s">
        <v>22</v>
      </c>
      <c r="E224" t="s">
        <v>22</v>
      </c>
      <c r="F224" t="s">
        <v>22</v>
      </c>
      <c r="G224">
        <v>4100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  <c r="Q224" t="s">
        <v>22</v>
      </c>
      <c r="R224" t="s">
        <v>22</v>
      </c>
      <c r="S224" s="2">
        <v>4100</v>
      </c>
    </row>
    <row r="225" spans="1:19" x14ac:dyDescent="0.25">
      <c r="A225" t="s">
        <v>272</v>
      </c>
      <c r="B225" t="s">
        <v>286</v>
      </c>
      <c r="C225" t="s">
        <v>289</v>
      </c>
      <c r="D225" t="s">
        <v>22</v>
      </c>
      <c r="E225" t="s">
        <v>22</v>
      </c>
      <c r="F225" t="s">
        <v>22</v>
      </c>
      <c r="G225" t="s">
        <v>22</v>
      </c>
      <c r="H225">
        <v>71968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  <c r="Q225" t="s">
        <v>22</v>
      </c>
      <c r="R225" t="s">
        <v>22</v>
      </c>
      <c r="S225" s="2">
        <v>71968</v>
      </c>
    </row>
    <row r="226" spans="1:19" x14ac:dyDescent="0.25">
      <c r="A226" t="s">
        <v>272</v>
      </c>
      <c r="B226" t="s">
        <v>286</v>
      </c>
      <c r="C226" t="s">
        <v>290</v>
      </c>
      <c r="D226" t="s">
        <v>22</v>
      </c>
      <c r="E226" t="s">
        <v>22</v>
      </c>
      <c r="F226" t="s">
        <v>22</v>
      </c>
      <c r="G226">
        <v>4833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  <c r="Q226" t="s">
        <v>22</v>
      </c>
      <c r="R226" t="s">
        <v>22</v>
      </c>
      <c r="S226" s="2">
        <v>4833</v>
      </c>
    </row>
    <row r="227" spans="1:19" x14ac:dyDescent="0.25">
      <c r="A227" t="s">
        <v>272</v>
      </c>
      <c r="B227" t="s">
        <v>286</v>
      </c>
      <c r="C227" t="s">
        <v>291</v>
      </c>
      <c r="D227" t="s">
        <v>22</v>
      </c>
      <c r="E227" t="s">
        <v>22</v>
      </c>
      <c r="F227" t="s">
        <v>22</v>
      </c>
      <c r="G227">
        <v>24657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  <c r="Q227" t="s">
        <v>22</v>
      </c>
      <c r="R227" t="s">
        <v>22</v>
      </c>
      <c r="S227" s="2">
        <v>24657</v>
      </c>
    </row>
    <row r="228" spans="1:19" x14ac:dyDescent="0.25">
      <c r="A228" t="s">
        <v>272</v>
      </c>
      <c r="B228" t="s">
        <v>286</v>
      </c>
      <c r="C228" t="s">
        <v>292</v>
      </c>
      <c r="D228" t="s">
        <v>22</v>
      </c>
      <c r="E228" t="s">
        <v>22</v>
      </c>
      <c r="F228" t="s">
        <v>22</v>
      </c>
      <c r="G228" t="s">
        <v>22</v>
      </c>
      <c r="H228">
        <v>58369</v>
      </c>
      <c r="I228" t="s">
        <v>22</v>
      </c>
      <c r="J228" t="s">
        <v>22</v>
      </c>
      <c r="K228" t="s">
        <v>22</v>
      </c>
      <c r="L228" t="s">
        <v>22</v>
      </c>
      <c r="M228" t="s">
        <v>22</v>
      </c>
      <c r="N228" t="s">
        <v>22</v>
      </c>
      <c r="O228" t="s">
        <v>22</v>
      </c>
      <c r="P228" t="s">
        <v>22</v>
      </c>
      <c r="Q228" t="s">
        <v>22</v>
      </c>
      <c r="R228" t="s">
        <v>22</v>
      </c>
      <c r="S228" s="2">
        <v>58369</v>
      </c>
    </row>
    <row r="229" spans="1:19" x14ac:dyDescent="0.25">
      <c r="A229" t="s">
        <v>272</v>
      </c>
      <c r="B229" t="s">
        <v>286</v>
      </c>
      <c r="C229" t="s">
        <v>293</v>
      </c>
      <c r="D229" t="s">
        <v>22</v>
      </c>
      <c r="E229" t="s">
        <v>22</v>
      </c>
      <c r="F229" t="s">
        <v>22</v>
      </c>
      <c r="G229" t="s">
        <v>22</v>
      </c>
      <c r="H229">
        <v>39900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  <c r="Q229" t="s">
        <v>22</v>
      </c>
      <c r="R229" t="s">
        <v>22</v>
      </c>
      <c r="S229" s="2">
        <v>39900</v>
      </c>
    </row>
    <row r="230" spans="1:19" x14ac:dyDescent="0.25">
      <c r="A230" t="s">
        <v>272</v>
      </c>
      <c r="B230" t="s">
        <v>286</v>
      </c>
      <c r="C230" t="s">
        <v>294</v>
      </c>
      <c r="D230" t="s">
        <v>22</v>
      </c>
      <c r="E230" t="s">
        <v>22</v>
      </c>
      <c r="F230" t="s">
        <v>22</v>
      </c>
      <c r="G230" t="s">
        <v>22</v>
      </c>
      <c r="H230">
        <v>12180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  <c r="Q230" t="s">
        <v>22</v>
      </c>
      <c r="R230" t="s">
        <v>22</v>
      </c>
      <c r="S230" s="2">
        <v>12180</v>
      </c>
    </row>
    <row r="231" spans="1:19" x14ac:dyDescent="0.25">
      <c r="A231" t="s">
        <v>272</v>
      </c>
      <c r="B231" t="s">
        <v>286</v>
      </c>
      <c r="C231" t="s">
        <v>295</v>
      </c>
      <c r="D231" t="s">
        <v>22</v>
      </c>
      <c r="E231" t="s">
        <v>22</v>
      </c>
      <c r="F231" t="s">
        <v>22</v>
      </c>
      <c r="G231" t="s">
        <v>22</v>
      </c>
      <c r="H231">
        <v>975121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  <c r="Q231" t="s">
        <v>22</v>
      </c>
      <c r="R231" t="s">
        <v>22</v>
      </c>
      <c r="S231" s="2">
        <v>975121</v>
      </c>
    </row>
    <row r="232" spans="1:19" x14ac:dyDescent="0.25">
      <c r="A232" t="s">
        <v>272</v>
      </c>
      <c r="B232" t="s">
        <v>286</v>
      </c>
      <c r="C232" t="s">
        <v>296</v>
      </c>
      <c r="D232" t="s">
        <v>22</v>
      </c>
      <c r="E232" t="s">
        <v>22</v>
      </c>
      <c r="F232" t="s">
        <v>22</v>
      </c>
      <c r="G232" t="s">
        <v>22</v>
      </c>
      <c r="H232">
        <v>15000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  <c r="Q232" t="s">
        <v>22</v>
      </c>
      <c r="R232" t="s">
        <v>22</v>
      </c>
      <c r="S232" s="2">
        <v>15000</v>
      </c>
    </row>
    <row r="233" spans="1:19" x14ac:dyDescent="0.25">
      <c r="A233" t="s">
        <v>272</v>
      </c>
      <c r="B233" t="s">
        <v>286</v>
      </c>
      <c r="C233" t="s">
        <v>297</v>
      </c>
      <c r="D233" t="s">
        <v>22</v>
      </c>
      <c r="E233" t="s">
        <v>22</v>
      </c>
      <c r="F233" t="s">
        <v>22</v>
      </c>
      <c r="G233">
        <v>90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  <c r="Q233" t="s">
        <v>22</v>
      </c>
      <c r="R233" t="s">
        <v>22</v>
      </c>
      <c r="S233" s="2">
        <v>90</v>
      </c>
    </row>
    <row r="234" spans="1:19" x14ac:dyDescent="0.25">
      <c r="A234" t="s">
        <v>272</v>
      </c>
      <c r="B234" t="s">
        <v>286</v>
      </c>
      <c r="C234" t="s">
        <v>298</v>
      </c>
      <c r="D234" t="s">
        <v>22</v>
      </c>
      <c r="E234">
        <v>6000</v>
      </c>
      <c r="F234" t="s">
        <v>22</v>
      </c>
      <c r="G234">
        <v>14300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  <c r="Q234" t="s">
        <v>22</v>
      </c>
      <c r="R234" t="s">
        <v>22</v>
      </c>
      <c r="S234" s="2">
        <v>20300</v>
      </c>
    </row>
    <row r="235" spans="1:19" x14ac:dyDescent="0.25">
      <c r="A235" t="s">
        <v>272</v>
      </c>
      <c r="B235" t="s">
        <v>286</v>
      </c>
      <c r="C235" t="s">
        <v>299</v>
      </c>
      <c r="D235" t="s">
        <v>22</v>
      </c>
      <c r="E235" t="s">
        <v>22</v>
      </c>
      <c r="F235" t="s">
        <v>22</v>
      </c>
      <c r="G235" t="s">
        <v>22</v>
      </c>
      <c r="H235">
        <v>20867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  <c r="Q235" t="s">
        <v>22</v>
      </c>
      <c r="R235" t="s">
        <v>22</v>
      </c>
      <c r="S235" s="2">
        <v>20867</v>
      </c>
    </row>
    <row r="236" spans="1:19" x14ac:dyDescent="0.25">
      <c r="A236" t="s">
        <v>272</v>
      </c>
      <c r="B236" t="s">
        <v>300</v>
      </c>
      <c r="C236" t="s">
        <v>301</v>
      </c>
      <c r="D236" t="s">
        <v>22</v>
      </c>
      <c r="E236">
        <v>6600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  <c r="Q236" t="s">
        <v>22</v>
      </c>
      <c r="R236" t="s">
        <v>22</v>
      </c>
      <c r="S236" s="2">
        <v>6600</v>
      </c>
    </row>
    <row r="237" spans="1:19" x14ac:dyDescent="0.25">
      <c r="A237" t="s">
        <v>272</v>
      </c>
      <c r="B237" t="s">
        <v>300</v>
      </c>
      <c r="C237" t="s">
        <v>302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>
        <v>90000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  <c r="Q237" t="s">
        <v>22</v>
      </c>
      <c r="R237" t="s">
        <v>22</v>
      </c>
      <c r="S237" s="2">
        <v>90000</v>
      </c>
    </row>
    <row r="238" spans="1:19" x14ac:dyDescent="0.25">
      <c r="A238" t="s">
        <v>272</v>
      </c>
      <c r="B238" t="s">
        <v>300</v>
      </c>
      <c r="C238" t="s">
        <v>303</v>
      </c>
      <c r="D238" t="s">
        <v>22</v>
      </c>
      <c r="E238">
        <v>3500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  <c r="Q238" t="s">
        <v>22</v>
      </c>
      <c r="R238" t="s">
        <v>22</v>
      </c>
      <c r="S238" s="2">
        <v>3500</v>
      </c>
    </row>
    <row r="239" spans="1:19" x14ac:dyDescent="0.25">
      <c r="A239" t="s">
        <v>272</v>
      </c>
      <c r="B239" t="s">
        <v>304</v>
      </c>
      <c r="C239" t="s">
        <v>305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>
        <v>82500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  <c r="Q239" t="s">
        <v>22</v>
      </c>
      <c r="R239" t="s">
        <v>22</v>
      </c>
      <c r="S239" s="2">
        <v>82500</v>
      </c>
    </row>
    <row r="240" spans="1:19" x14ac:dyDescent="0.25">
      <c r="A240" t="s">
        <v>272</v>
      </c>
      <c r="B240" t="s">
        <v>304</v>
      </c>
      <c r="C240" t="s">
        <v>306</v>
      </c>
      <c r="D240" t="s">
        <v>22</v>
      </c>
      <c r="E240">
        <v>2000</v>
      </c>
      <c r="F240" t="s">
        <v>22</v>
      </c>
      <c r="G240" t="s">
        <v>22</v>
      </c>
      <c r="H240" t="s">
        <v>22</v>
      </c>
      <c r="I240">
        <v>3500</v>
      </c>
      <c r="J240" t="s">
        <v>22</v>
      </c>
      <c r="K240" t="s">
        <v>22</v>
      </c>
      <c r="L240" t="s">
        <v>22</v>
      </c>
      <c r="M240" t="s">
        <v>22</v>
      </c>
      <c r="N240" t="s">
        <v>22</v>
      </c>
      <c r="O240" t="s">
        <v>22</v>
      </c>
      <c r="P240" t="s">
        <v>22</v>
      </c>
      <c r="Q240" t="s">
        <v>22</v>
      </c>
      <c r="R240" t="s">
        <v>22</v>
      </c>
      <c r="S240" s="2">
        <v>5500</v>
      </c>
    </row>
    <row r="241" spans="1:19" x14ac:dyDescent="0.25">
      <c r="A241" t="s">
        <v>272</v>
      </c>
      <c r="B241" t="s">
        <v>304</v>
      </c>
      <c r="C241" t="s">
        <v>307</v>
      </c>
      <c r="D241" t="s">
        <v>22</v>
      </c>
      <c r="E241" t="s">
        <v>22</v>
      </c>
      <c r="F241" t="s">
        <v>22</v>
      </c>
      <c r="G241" t="s">
        <v>22</v>
      </c>
      <c r="H241" t="s">
        <v>22</v>
      </c>
      <c r="I241" t="s">
        <v>22</v>
      </c>
      <c r="J241">
        <v>2000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  <c r="Q241" t="s">
        <v>22</v>
      </c>
      <c r="R241" t="s">
        <v>22</v>
      </c>
      <c r="S241" s="2">
        <v>2000</v>
      </c>
    </row>
    <row r="242" spans="1:19" x14ac:dyDescent="0.25">
      <c r="A242" t="s">
        <v>272</v>
      </c>
      <c r="B242" t="s">
        <v>304</v>
      </c>
      <c r="C242" t="s">
        <v>308</v>
      </c>
      <c r="D242" t="s">
        <v>22</v>
      </c>
      <c r="E242">
        <v>7800</v>
      </c>
      <c r="F242" t="s">
        <v>22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  <c r="Q242" t="s">
        <v>22</v>
      </c>
      <c r="R242" t="s">
        <v>22</v>
      </c>
      <c r="S242" s="2">
        <v>7800</v>
      </c>
    </row>
    <row r="243" spans="1:19" x14ac:dyDescent="0.25">
      <c r="A243" t="s">
        <v>272</v>
      </c>
      <c r="B243" t="s">
        <v>304</v>
      </c>
      <c r="C243" t="s">
        <v>309</v>
      </c>
      <c r="D243" t="s">
        <v>22</v>
      </c>
      <c r="E243">
        <v>3500</v>
      </c>
      <c r="F243" t="s">
        <v>22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  <c r="Q243" t="s">
        <v>22</v>
      </c>
      <c r="R243" t="s">
        <v>22</v>
      </c>
      <c r="S243" s="2">
        <v>3500</v>
      </c>
    </row>
    <row r="244" spans="1:19" x14ac:dyDescent="0.25">
      <c r="A244" t="s">
        <v>272</v>
      </c>
      <c r="B244" t="s">
        <v>304</v>
      </c>
      <c r="C244" t="s">
        <v>310</v>
      </c>
      <c r="D244" t="s">
        <v>22</v>
      </c>
      <c r="E244" t="s">
        <v>22</v>
      </c>
      <c r="F244" t="s">
        <v>22</v>
      </c>
      <c r="G244" t="s">
        <v>22</v>
      </c>
      <c r="H244" t="s">
        <v>22</v>
      </c>
      <c r="I244">
        <v>24696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  <c r="Q244" t="s">
        <v>22</v>
      </c>
      <c r="R244" t="s">
        <v>22</v>
      </c>
      <c r="S244" s="2">
        <v>24696</v>
      </c>
    </row>
    <row r="245" spans="1:19" x14ac:dyDescent="0.25">
      <c r="A245" t="s">
        <v>272</v>
      </c>
      <c r="B245" t="s">
        <v>304</v>
      </c>
      <c r="C245" t="s">
        <v>311</v>
      </c>
      <c r="D245">
        <v>3000</v>
      </c>
      <c r="E245" t="s">
        <v>22</v>
      </c>
      <c r="F245" t="s">
        <v>22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  <c r="Q245" t="s">
        <v>22</v>
      </c>
      <c r="R245" t="s">
        <v>22</v>
      </c>
      <c r="S245" s="2">
        <v>3000</v>
      </c>
    </row>
    <row r="246" spans="1:19" x14ac:dyDescent="0.25">
      <c r="A246" t="s">
        <v>272</v>
      </c>
      <c r="B246" t="s">
        <v>304</v>
      </c>
      <c r="C246" t="s">
        <v>145</v>
      </c>
      <c r="D246" t="s">
        <v>22</v>
      </c>
      <c r="E246">
        <v>7000</v>
      </c>
      <c r="F246" t="s">
        <v>22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  <c r="Q246" t="s">
        <v>22</v>
      </c>
      <c r="R246" t="s">
        <v>22</v>
      </c>
      <c r="S246" s="2">
        <v>7000</v>
      </c>
    </row>
    <row r="247" spans="1:19" x14ac:dyDescent="0.25">
      <c r="A247" t="s">
        <v>272</v>
      </c>
      <c r="B247" t="s">
        <v>304</v>
      </c>
      <c r="C247" t="s">
        <v>312</v>
      </c>
      <c r="D247" t="s">
        <v>22</v>
      </c>
      <c r="E247">
        <v>3500</v>
      </c>
      <c r="F247" t="s">
        <v>22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  <c r="Q247" t="s">
        <v>22</v>
      </c>
      <c r="R247" t="s">
        <v>22</v>
      </c>
      <c r="S247" s="2">
        <v>3500</v>
      </c>
    </row>
    <row r="248" spans="1:19" x14ac:dyDescent="0.25">
      <c r="A248" t="s">
        <v>272</v>
      </c>
      <c r="B248" t="s">
        <v>304</v>
      </c>
      <c r="C248" t="s">
        <v>313</v>
      </c>
      <c r="D248" t="s">
        <v>22</v>
      </c>
      <c r="E248">
        <v>5000</v>
      </c>
      <c r="F248" t="s">
        <v>22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  <c r="Q248" t="s">
        <v>22</v>
      </c>
      <c r="R248" t="s">
        <v>22</v>
      </c>
      <c r="S248" s="2">
        <v>5000</v>
      </c>
    </row>
    <row r="249" spans="1:19" x14ac:dyDescent="0.25">
      <c r="A249" t="s">
        <v>272</v>
      </c>
      <c r="B249" t="s">
        <v>304</v>
      </c>
      <c r="C249" t="s">
        <v>314</v>
      </c>
      <c r="D249" t="s">
        <v>22</v>
      </c>
      <c r="E249">
        <v>5000</v>
      </c>
      <c r="F249" t="s">
        <v>22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  <c r="Q249" t="s">
        <v>22</v>
      </c>
      <c r="R249" t="s">
        <v>22</v>
      </c>
      <c r="S249" s="2">
        <v>5000</v>
      </c>
    </row>
    <row r="250" spans="1:19" x14ac:dyDescent="0.25">
      <c r="A250" t="s">
        <v>272</v>
      </c>
      <c r="B250" t="s">
        <v>304</v>
      </c>
      <c r="C250" t="s">
        <v>315</v>
      </c>
      <c r="D250" t="s">
        <v>22</v>
      </c>
      <c r="E250" t="s">
        <v>22</v>
      </c>
      <c r="F250" t="s">
        <v>22</v>
      </c>
      <c r="G250" t="s">
        <v>22</v>
      </c>
      <c r="H250" t="s">
        <v>22</v>
      </c>
      <c r="I250">
        <v>14000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  <c r="Q250" t="s">
        <v>22</v>
      </c>
      <c r="R250" t="s">
        <v>22</v>
      </c>
      <c r="S250" s="2">
        <v>14000</v>
      </c>
    </row>
    <row r="251" spans="1:19" x14ac:dyDescent="0.25">
      <c r="A251" t="s">
        <v>272</v>
      </c>
      <c r="B251" t="s">
        <v>304</v>
      </c>
      <c r="C251" t="s">
        <v>316</v>
      </c>
      <c r="D251" t="s">
        <v>22</v>
      </c>
      <c r="E251">
        <v>4800</v>
      </c>
      <c r="F251" t="s">
        <v>22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  <c r="Q251" t="s">
        <v>22</v>
      </c>
      <c r="R251" t="s">
        <v>22</v>
      </c>
      <c r="S251" s="2">
        <v>4800</v>
      </c>
    </row>
    <row r="252" spans="1:19" x14ac:dyDescent="0.25">
      <c r="A252" t="s">
        <v>272</v>
      </c>
      <c r="B252" t="s">
        <v>304</v>
      </c>
      <c r="C252" t="s">
        <v>317</v>
      </c>
      <c r="D252" t="s">
        <v>22</v>
      </c>
      <c r="E252" t="s">
        <v>22</v>
      </c>
      <c r="F252" t="s">
        <v>22</v>
      </c>
      <c r="G252" t="s">
        <v>22</v>
      </c>
      <c r="H252" t="s">
        <v>22</v>
      </c>
      <c r="I252" t="s">
        <v>22</v>
      </c>
      <c r="J252">
        <v>30000</v>
      </c>
      <c r="K252" t="s">
        <v>22</v>
      </c>
      <c r="L252" t="s">
        <v>22</v>
      </c>
      <c r="M252" t="s">
        <v>22</v>
      </c>
      <c r="N252" t="s">
        <v>22</v>
      </c>
      <c r="O252" t="s">
        <v>22</v>
      </c>
      <c r="P252" t="s">
        <v>22</v>
      </c>
      <c r="Q252" t="s">
        <v>22</v>
      </c>
      <c r="R252" t="s">
        <v>22</v>
      </c>
      <c r="S252" s="2">
        <v>30000</v>
      </c>
    </row>
    <row r="253" spans="1:19" x14ac:dyDescent="0.25">
      <c r="A253" t="s">
        <v>272</v>
      </c>
      <c r="B253" t="s">
        <v>304</v>
      </c>
      <c r="C253" t="s">
        <v>318</v>
      </c>
      <c r="D253" t="s">
        <v>22</v>
      </c>
      <c r="E253">
        <v>6600</v>
      </c>
      <c r="F253" t="s">
        <v>22</v>
      </c>
      <c r="G253">
        <v>7200</v>
      </c>
      <c r="H253" t="s">
        <v>22</v>
      </c>
      <c r="I253">
        <v>4800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  <c r="Q253" t="s">
        <v>22</v>
      </c>
      <c r="R253" t="s">
        <v>22</v>
      </c>
      <c r="S253" s="2">
        <v>18600</v>
      </c>
    </row>
    <row r="254" spans="1:19" x14ac:dyDescent="0.25">
      <c r="A254" t="s">
        <v>272</v>
      </c>
      <c r="B254" t="s">
        <v>304</v>
      </c>
      <c r="C254" t="s">
        <v>319</v>
      </c>
      <c r="D254" t="s">
        <v>22</v>
      </c>
      <c r="E254">
        <v>3000</v>
      </c>
      <c r="F254" t="s">
        <v>22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  <c r="Q254" t="s">
        <v>22</v>
      </c>
      <c r="R254" t="s">
        <v>22</v>
      </c>
      <c r="S254" s="2">
        <v>3000</v>
      </c>
    </row>
    <row r="255" spans="1:19" x14ac:dyDescent="0.25">
      <c r="A255" t="s">
        <v>272</v>
      </c>
      <c r="B255" t="s">
        <v>304</v>
      </c>
      <c r="C255" t="s">
        <v>320</v>
      </c>
      <c r="D255" t="s">
        <v>22</v>
      </c>
      <c r="E255">
        <v>4300</v>
      </c>
      <c r="F255" t="s">
        <v>22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  <c r="Q255" t="s">
        <v>22</v>
      </c>
      <c r="R255" t="s">
        <v>22</v>
      </c>
      <c r="S255" s="2">
        <v>4300</v>
      </c>
    </row>
    <row r="256" spans="1:19" x14ac:dyDescent="0.25">
      <c r="A256" t="s">
        <v>272</v>
      </c>
      <c r="B256" t="s">
        <v>304</v>
      </c>
      <c r="C256" t="s">
        <v>321</v>
      </c>
      <c r="D256" t="s">
        <v>22</v>
      </c>
      <c r="E256" t="s">
        <v>22</v>
      </c>
      <c r="F256" t="s">
        <v>22</v>
      </c>
      <c r="G256" t="s">
        <v>22</v>
      </c>
      <c r="H256" t="s">
        <v>22</v>
      </c>
      <c r="I256" t="s">
        <v>22</v>
      </c>
      <c r="J256">
        <v>136500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  <c r="Q256" t="s">
        <v>22</v>
      </c>
      <c r="R256" t="s">
        <v>22</v>
      </c>
      <c r="S256" s="2">
        <v>136500</v>
      </c>
    </row>
    <row r="257" spans="1:19" x14ac:dyDescent="0.25">
      <c r="A257" t="s">
        <v>272</v>
      </c>
      <c r="B257" t="s">
        <v>304</v>
      </c>
      <c r="C257" t="s">
        <v>322</v>
      </c>
      <c r="D257" t="s">
        <v>22</v>
      </c>
      <c r="E257" t="s">
        <v>22</v>
      </c>
      <c r="F257" t="s">
        <v>22</v>
      </c>
      <c r="G257" t="s">
        <v>22</v>
      </c>
      <c r="H257" t="s">
        <v>22</v>
      </c>
      <c r="I257">
        <v>4500</v>
      </c>
      <c r="J257">
        <v>120000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  <c r="Q257" t="s">
        <v>22</v>
      </c>
      <c r="R257" t="s">
        <v>22</v>
      </c>
      <c r="S257" s="2">
        <v>124500</v>
      </c>
    </row>
    <row r="258" spans="1:19" x14ac:dyDescent="0.25">
      <c r="A258" t="s">
        <v>323</v>
      </c>
      <c r="B258" t="s">
        <v>324</v>
      </c>
      <c r="C258" t="s">
        <v>325</v>
      </c>
      <c r="D258" t="s">
        <v>22</v>
      </c>
      <c r="E258" t="s">
        <v>22</v>
      </c>
      <c r="F258" t="s">
        <v>22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  <c r="Q258" t="s">
        <v>22</v>
      </c>
      <c r="R258">
        <v>8000</v>
      </c>
      <c r="S258" s="2">
        <v>8000</v>
      </c>
    </row>
    <row r="259" spans="1:19" x14ac:dyDescent="0.25">
      <c r="A259" t="s">
        <v>323</v>
      </c>
      <c r="B259" t="s">
        <v>324</v>
      </c>
      <c r="C259" t="s">
        <v>326</v>
      </c>
      <c r="D259" t="s">
        <v>22</v>
      </c>
      <c r="E259" t="s">
        <v>22</v>
      </c>
      <c r="F259" t="s">
        <v>22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  <c r="Q259" t="s">
        <v>22</v>
      </c>
      <c r="R259">
        <v>2000</v>
      </c>
      <c r="S259" s="2">
        <v>2000</v>
      </c>
    </row>
    <row r="260" spans="1:19" x14ac:dyDescent="0.25">
      <c r="A260" t="s">
        <v>327</v>
      </c>
      <c r="B260" t="s">
        <v>328</v>
      </c>
      <c r="C260" t="s">
        <v>329</v>
      </c>
      <c r="D260" t="s">
        <v>22</v>
      </c>
      <c r="E260" t="s">
        <v>22</v>
      </c>
      <c r="F260" t="s">
        <v>22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>
        <v>1000</v>
      </c>
      <c r="P260" t="s">
        <v>22</v>
      </c>
      <c r="Q260" t="s">
        <v>22</v>
      </c>
      <c r="R260" t="s">
        <v>22</v>
      </c>
      <c r="S260" s="2">
        <v>1000</v>
      </c>
    </row>
    <row r="261" spans="1:19" x14ac:dyDescent="0.25">
      <c r="A261" t="s">
        <v>327</v>
      </c>
      <c r="B261" t="s">
        <v>328</v>
      </c>
      <c r="C261" t="s">
        <v>330</v>
      </c>
      <c r="D261" t="s">
        <v>22</v>
      </c>
      <c r="E261" t="s">
        <v>22</v>
      </c>
      <c r="F261" t="s">
        <v>22</v>
      </c>
      <c r="G261" t="s">
        <v>22</v>
      </c>
      <c r="H261" t="s">
        <v>22</v>
      </c>
      <c r="I261">
        <v>550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  <c r="Q261" t="s">
        <v>22</v>
      </c>
      <c r="R261" t="s">
        <v>22</v>
      </c>
      <c r="S261" s="2">
        <v>550</v>
      </c>
    </row>
    <row r="262" spans="1:19" x14ac:dyDescent="0.25">
      <c r="A262" t="s">
        <v>327</v>
      </c>
      <c r="B262" t="s">
        <v>328</v>
      </c>
      <c r="C262" t="s">
        <v>331</v>
      </c>
      <c r="D262" t="s">
        <v>22</v>
      </c>
      <c r="E262" t="s">
        <v>22</v>
      </c>
      <c r="F262" t="s">
        <v>22</v>
      </c>
      <c r="G262" t="s">
        <v>22</v>
      </c>
      <c r="H262" t="s">
        <v>22</v>
      </c>
      <c r="I262">
        <v>200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  <c r="Q262" t="s">
        <v>22</v>
      </c>
      <c r="R262" t="s">
        <v>22</v>
      </c>
      <c r="S262" s="2">
        <v>200</v>
      </c>
    </row>
    <row r="263" spans="1:19" x14ac:dyDescent="0.25">
      <c r="A263" t="s">
        <v>327</v>
      </c>
      <c r="B263" t="s">
        <v>328</v>
      </c>
      <c r="C263" t="s">
        <v>332</v>
      </c>
      <c r="D263" t="s">
        <v>22</v>
      </c>
      <c r="E263" t="s">
        <v>22</v>
      </c>
      <c r="F263" t="s">
        <v>22</v>
      </c>
      <c r="G263" t="s">
        <v>22</v>
      </c>
      <c r="H263" t="s">
        <v>22</v>
      </c>
      <c r="I263">
        <v>100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  <c r="Q263" t="s">
        <v>22</v>
      </c>
      <c r="R263" t="s">
        <v>22</v>
      </c>
      <c r="S263" s="2">
        <v>100</v>
      </c>
    </row>
    <row r="264" spans="1:19" x14ac:dyDescent="0.25">
      <c r="A264" t="s">
        <v>327</v>
      </c>
      <c r="B264" t="s">
        <v>328</v>
      </c>
      <c r="C264" t="s">
        <v>333</v>
      </c>
      <c r="D264" t="s">
        <v>22</v>
      </c>
      <c r="E264" t="s">
        <v>22</v>
      </c>
      <c r="F264" t="s">
        <v>22</v>
      </c>
      <c r="G264" t="s">
        <v>22</v>
      </c>
      <c r="H264" t="s">
        <v>22</v>
      </c>
      <c r="I264" t="s">
        <v>22</v>
      </c>
      <c r="J264">
        <v>100</v>
      </c>
      <c r="K264" t="s">
        <v>22</v>
      </c>
      <c r="L264" t="s">
        <v>22</v>
      </c>
      <c r="M264" t="s">
        <v>22</v>
      </c>
      <c r="N264" t="s">
        <v>22</v>
      </c>
      <c r="O264" t="s">
        <v>22</v>
      </c>
      <c r="P264" t="s">
        <v>22</v>
      </c>
      <c r="Q264" t="s">
        <v>22</v>
      </c>
      <c r="R264" t="s">
        <v>22</v>
      </c>
      <c r="S264" s="2">
        <v>100</v>
      </c>
    </row>
    <row r="265" spans="1:19" x14ac:dyDescent="0.25">
      <c r="A265" t="s">
        <v>327</v>
      </c>
      <c r="B265" t="s">
        <v>328</v>
      </c>
      <c r="C265" t="s">
        <v>334</v>
      </c>
      <c r="D265" t="s">
        <v>22</v>
      </c>
      <c r="E265" t="s">
        <v>22</v>
      </c>
      <c r="F265" t="s">
        <v>22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>
        <v>125</v>
      </c>
      <c r="P265" t="s">
        <v>22</v>
      </c>
      <c r="Q265" t="s">
        <v>22</v>
      </c>
      <c r="R265" t="s">
        <v>22</v>
      </c>
      <c r="S265" s="2">
        <v>125</v>
      </c>
    </row>
    <row r="266" spans="1:19" x14ac:dyDescent="0.25">
      <c r="A266" t="s">
        <v>327</v>
      </c>
      <c r="B266" t="s">
        <v>335</v>
      </c>
      <c r="C266" t="s">
        <v>336</v>
      </c>
      <c r="D266" t="s">
        <v>22</v>
      </c>
      <c r="E266" t="s">
        <v>22</v>
      </c>
      <c r="F266" t="s">
        <v>22</v>
      </c>
      <c r="G266" t="s">
        <v>22</v>
      </c>
      <c r="H266">
        <v>7792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  <c r="Q266" t="s">
        <v>22</v>
      </c>
      <c r="R266" t="s">
        <v>22</v>
      </c>
      <c r="S266" s="2">
        <v>7792</v>
      </c>
    </row>
    <row r="267" spans="1:19" x14ac:dyDescent="0.25">
      <c r="A267" t="s">
        <v>327</v>
      </c>
      <c r="B267" t="s">
        <v>335</v>
      </c>
      <c r="C267" t="s">
        <v>337</v>
      </c>
      <c r="D267" t="s">
        <v>22</v>
      </c>
      <c r="E267" t="s">
        <v>22</v>
      </c>
      <c r="F267" t="s">
        <v>22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>
        <v>8029</v>
      </c>
      <c r="O267" t="s">
        <v>22</v>
      </c>
      <c r="P267" t="s">
        <v>22</v>
      </c>
      <c r="Q267" t="s">
        <v>22</v>
      </c>
      <c r="R267" t="s">
        <v>22</v>
      </c>
      <c r="S267" s="2">
        <v>8029</v>
      </c>
    </row>
    <row r="268" spans="1:19" x14ac:dyDescent="0.25">
      <c r="A268" t="s">
        <v>327</v>
      </c>
      <c r="B268" t="s">
        <v>335</v>
      </c>
      <c r="C268" t="s">
        <v>338</v>
      </c>
      <c r="D268" t="s">
        <v>22</v>
      </c>
      <c r="E268" t="s">
        <v>22</v>
      </c>
      <c r="F268" t="s">
        <v>22</v>
      </c>
      <c r="G268" t="s">
        <v>22</v>
      </c>
      <c r="H268">
        <v>13539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  <c r="Q268" t="s">
        <v>22</v>
      </c>
      <c r="R268" t="s">
        <v>22</v>
      </c>
      <c r="S268" s="2">
        <v>13539</v>
      </c>
    </row>
    <row r="269" spans="1:19" x14ac:dyDescent="0.25">
      <c r="A269" t="s">
        <v>327</v>
      </c>
      <c r="B269" t="s">
        <v>335</v>
      </c>
      <c r="C269" t="s">
        <v>339</v>
      </c>
      <c r="D269" t="s">
        <v>22</v>
      </c>
      <c r="E269" t="s">
        <v>22</v>
      </c>
      <c r="F269" t="s">
        <v>22</v>
      </c>
      <c r="G269" t="s">
        <v>22</v>
      </c>
      <c r="H269">
        <v>2392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  <c r="Q269" t="s">
        <v>22</v>
      </c>
      <c r="R269" t="s">
        <v>22</v>
      </c>
      <c r="S269" s="2">
        <v>2392</v>
      </c>
    </row>
    <row r="270" spans="1:19" x14ac:dyDescent="0.25">
      <c r="A270" t="s">
        <v>327</v>
      </c>
      <c r="B270" t="s">
        <v>335</v>
      </c>
      <c r="C270" t="s">
        <v>340</v>
      </c>
      <c r="D270" t="s">
        <v>22</v>
      </c>
      <c r="E270" t="s">
        <v>22</v>
      </c>
      <c r="F270" t="s">
        <v>22</v>
      </c>
      <c r="G270" t="s">
        <v>22</v>
      </c>
      <c r="H270">
        <v>1911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  <c r="Q270" t="s">
        <v>22</v>
      </c>
      <c r="R270" t="s">
        <v>22</v>
      </c>
      <c r="S270" s="2">
        <v>1911</v>
      </c>
    </row>
    <row r="271" spans="1:19" x14ac:dyDescent="0.25">
      <c r="A271" t="s">
        <v>327</v>
      </c>
      <c r="B271" t="s">
        <v>335</v>
      </c>
      <c r="C271" t="s">
        <v>341</v>
      </c>
      <c r="D271" t="s">
        <v>22</v>
      </c>
      <c r="E271" t="s">
        <v>22</v>
      </c>
      <c r="F271" t="s">
        <v>22</v>
      </c>
      <c r="G271" t="s">
        <v>22</v>
      </c>
      <c r="H271">
        <v>7252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  <c r="Q271" t="s">
        <v>22</v>
      </c>
      <c r="R271" t="s">
        <v>22</v>
      </c>
      <c r="S271" s="2">
        <v>7252</v>
      </c>
    </row>
    <row r="272" spans="1:19" x14ac:dyDescent="0.25">
      <c r="A272" t="s">
        <v>327</v>
      </c>
      <c r="B272" t="s">
        <v>335</v>
      </c>
      <c r="C272" t="s">
        <v>342</v>
      </c>
      <c r="D272" t="s">
        <v>22</v>
      </c>
      <c r="E272" t="s">
        <v>22</v>
      </c>
      <c r="F272" t="s">
        <v>22</v>
      </c>
      <c r="G272" t="s">
        <v>22</v>
      </c>
      <c r="H272">
        <v>5252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  <c r="Q272" t="s">
        <v>22</v>
      </c>
      <c r="R272" t="s">
        <v>22</v>
      </c>
      <c r="S272" s="2">
        <v>5252</v>
      </c>
    </row>
    <row r="273" spans="1:19" x14ac:dyDescent="0.25">
      <c r="A273" t="s">
        <v>327</v>
      </c>
      <c r="B273" t="s">
        <v>335</v>
      </c>
      <c r="C273" t="s">
        <v>343</v>
      </c>
      <c r="D273" t="s">
        <v>22</v>
      </c>
      <c r="E273" t="s">
        <v>22</v>
      </c>
      <c r="F273" t="s">
        <v>22</v>
      </c>
      <c r="G273" t="s">
        <v>22</v>
      </c>
      <c r="H273">
        <v>2821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  <c r="Q273" t="s">
        <v>22</v>
      </c>
      <c r="R273" t="s">
        <v>22</v>
      </c>
      <c r="S273" s="2">
        <v>2821</v>
      </c>
    </row>
    <row r="274" spans="1:19" x14ac:dyDescent="0.25">
      <c r="A274" t="s">
        <v>327</v>
      </c>
      <c r="B274" t="s">
        <v>335</v>
      </c>
      <c r="C274" t="s">
        <v>344</v>
      </c>
      <c r="D274" t="s">
        <v>22</v>
      </c>
      <c r="E274" t="s">
        <v>22</v>
      </c>
      <c r="F274" t="s">
        <v>22</v>
      </c>
      <c r="G274" t="s">
        <v>22</v>
      </c>
      <c r="H274">
        <v>43396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  <c r="Q274" t="s">
        <v>22</v>
      </c>
      <c r="R274" t="s">
        <v>22</v>
      </c>
      <c r="S274" s="2">
        <v>43396</v>
      </c>
    </row>
    <row r="275" spans="1:19" x14ac:dyDescent="0.25">
      <c r="A275" t="s">
        <v>327</v>
      </c>
      <c r="B275" t="s">
        <v>335</v>
      </c>
      <c r="C275" t="s">
        <v>345</v>
      </c>
      <c r="D275" t="s">
        <v>22</v>
      </c>
      <c r="E275" t="s">
        <v>22</v>
      </c>
      <c r="F275" t="s">
        <v>22</v>
      </c>
      <c r="G275" t="s">
        <v>22</v>
      </c>
      <c r="H275">
        <v>20985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  <c r="Q275" t="s">
        <v>22</v>
      </c>
      <c r="R275" t="s">
        <v>22</v>
      </c>
      <c r="S275" s="2">
        <v>20985</v>
      </c>
    </row>
    <row r="276" spans="1:19" x14ac:dyDescent="0.25">
      <c r="A276" t="s">
        <v>327</v>
      </c>
      <c r="B276" t="s">
        <v>335</v>
      </c>
      <c r="C276" t="s">
        <v>346</v>
      </c>
      <c r="D276" t="s">
        <v>22</v>
      </c>
      <c r="E276" t="s">
        <v>22</v>
      </c>
      <c r="F276" t="s">
        <v>22</v>
      </c>
      <c r="G276" t="s">
        <v>22</v>
      </c>
      <c r="H276">
        <v>9333</v>
      </c>
      <c r="I276" t="s">
        <v>22</v>
      </c>
      <c r="J276" t="s">
        <v>22</v>
      </c>
      <c r="K276" t="s">
        <v>22</v>
      </c>
      <c r="L276" t="s">
        <v>22</v>
      </c>
      <c r="M276" t="s">
        <v>22</v>
      </c>
      <c r="N276" t="s">
        <v>22</v>
      </c>
      <c r="O276" t="s">
        <v>22</v>
      </c>
      <c r="P276" t="s">
        <v>22</v>
      </c>
      <c r="Q276" t="s">
        <v>22</v>
      </c>
      <c r="R276" t="s">
        <v>22</v>
      </c>
      <c r="S276" s="2">
        <v>9333</v>
      </c>
    </row>
    <row r="277" spans="1:19" x14ac:dyDescent="0.25">
      <c r="A277" t="s">
        <v>327</v>
      </c>
      <c r="B277" t="s">
        <v>335</v>
      </c>
      <c r="C277" t="s">
        <v>347</v>
      </c>
      <c r="D277" t="s">
        <v>22</v>
      </c>
      <c r="E277" t="s">
        <v>22</v>
      </c>
      <c r="F277" t="s">
        <v>22</v>
      </c>
      <c r="G277" t="s">
        <v>22</v>
      </c>
      <c r="H277">
        <v>3331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  <c r="Q277" t="s">
        <v>22</v>
      </c>
      <c r="R277" t="s">
        <v>22</v>
      </c>
      <c r="S277" s="2">
        <v>3331</v>
      </c>
    </row>
    <row r="278" spans="1:19" x14ac:dyDescent="0.25">
      <c r="A278" t="s">
        <v>327</v>
      </c>
      <c r="B278" t="s">
        <v>335</v>
      </c>
      <c r="C278" t="s">
        <v>348</v>
      </c>
      <c r="D278" t="s">
        <v>22</v>
      </c>
      <c r="E278" t="s">
        <v>22</v>
      </c>
      <c r="F278" t="s">
        <v>22</v>
      </c>
      <c r="G278" t="s">
        <v>22</v>
      </c>
      <c r="H278">
        <v>731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  <c r="Q278" t="s">
        <v>22</v>
      </c>
      <c r="R278" t="s">
        <v>22</v>
      </c>
      <c r="S278" s="2">
        <v>731</v>
      </c>
    </row>
    <row r="279" spans="1:19" x14ac:dyDescent="0.25">
      <c r="A279" t="s">
        <v>327</v>
      </c>
      <c r="B279" t="s">
        <v>335</v>
      </c>
      <c r="C279" t="s">
        <v>349</v>
      </c>
      <c r="D279" t="s">
        <v>22</v>
      </c>
      <c r="E279" t="s">
        <v>22</v>
      </c>
      <c r="F279" t="s">
        <v>22</v>
      </c>
      <c r="G279" t="s">
        <v>22</v>
      </c>
      <c r="H279">
        <v>2874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  <c r="Q279" t="s">
        <v>22</v>
      </c>
      <c r="R279" t="s">
        <v>22</v>
      </c>
      <c r="S279" s="2">
        <v>2874</v>
      </c>
    </row>
    <row r="280" spans="1:19" x14ac:dyDescent="0.25">
      <c r="A280" t="s">
        <v>327</v>
      </c>
      <c r="B280" t="s">
        <v>335</v>
      </c>
      <c r="C280" t="s">
        <v>350</v>
      </c>
      <c r="D280" t="s">
        <v>22</v>
      </c>
      <c r="E280" t="s">
        <v>22</v>
      </c>
      <c r="F280" t="s">
        <v>22</v>
      </c>
      <c r="G280" t="s">
        <v>22</v>
      </c>
      <c r="H280">
        <v>237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  <c r="Q280" t="s">
        <v>22</v>
      </c>
      <c r="R280" t="s">
        <v>22</v>
      </c>
      <c r="S280" s="2">
        <v>237</v>
      </c>
    </row>
    <row r="281" spans="1:19" x14ac:dyDescent="0.25">
      <c r="A281" t="s">
        <v>327</v>
      </c>
      <c r="B281" t="s">
        <v>335</v>
      </c>
      <c r="C281" t="s">
        <v>351</v>
      </c>
      <c r="D281" t="s">
        <v>22</v>
      </c>
      <c r="E281" t="s">
        <v>22</v>
      </c>
      <c r="F281" t="s">
        <v>22</v>
      </c>
      <c r="G281" t="s">
        <v>22</v>
      </c>
      <c r="H281">
        <v>28702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  <c r="Q281" t="s">
        <v>22</v>
      </c>
      <c r="R281" t="s">
        <v>22</v>
      </c>
      <c r="S281" s="2">
        <v>28702</v>
      </c>
    </row>
    <row r="282" spans="1:19" x14ac:dyDescent="0.25">
      <c r="A282" t="s">
        <v>327</v>
      </c>
      <c r="B282" t="s">
        <v>335</v>
      </c>
      <c r="C282" t="s">
        <v>352</v>
      </c>
      <c r="D282" t="s">
        <v>22</v>
      </c>
      <c r="E282" t="s">
        <v>22</v>
      </c>
      <c r="F282" t="s">
        <v>22</v>
      </c>
      <c r="G282" t="s">
        <v>22</v>
      </c>
      <c r="H282">
        <v>830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  <c r="Q282" t="s">
        <v>22</v>
      </c>
      <c r="R282" t="s">
        <v>22</v>
      </c>
      <c r="S282" s="2">
        <v>830</v>
      </c>
    </row>
    <row r="283" spans="1:19" x14ac:dyDescent="0.25">
      <c r="A283" t="s">
        <v>327</v>
      </c>
      <c r="B283" t="s">
        <v>335</v>
      </c>
      <c r="C283" t="s">
        <v>353</v>
      </c>
      <c r="D283" t="s">
        <v>22</v>
      </c>
      <c r="E283" t="s">
        <v>22</v>
      </c>
      <c r="F283" t="s">
        <v>22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>
        <v>1080</v>
      </c>
      <c r="O283" t="s">
        <v>22</v>
      </c>
      <c r="P283" t="s">
        <v>22</v>
      </c>
      <c r="Q283" t="s">
        <v>22</v>
      </c>
      <c r="R283" t="s">
        <v>22</v>
      </c>
      <c r="S283" s="2">
        <v>1080</v>
      </c>
    </row>
    <row r="284" spans="1:19" x14ac:dyDescent="0.25">
      <c r="A284" t="s">
        <v>327</v>
      </c>
      <c r="B284" t="s">
        <v>335</v>
      </c>
      <c r="C284" t="s">
        <v>354</v>
      </c>
      <c r="D284" t="s">
        <v>22</v>
      </c>
      <c r="E284" t="s">
        <v>22</v>
      </c>
      <c r="F284" t="s">
        <v>22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>
        <v>2732</v>
      </c>
      <c r="O284" t="s">
        <v>22</v>
      </c>
      <c r="P284" t="s">
        <v>22</v>
      </c>
      <c r="Q284" t="s">
        <v>22</v>
      </c>
      <c r="R284" t="s">
        <v>22</v>
      </c>
      <c r="S284" s="2">
        <v>2732</v>
      </c>
    </row>
    <row r="285" spans="1:19" x14ac:dyDescent="0.25">
      <c r="A285" t="s">
        <v>327</v>
      </c>
      <c r="B285" t="s">
        <v>335</v>
      </c>
      <c r="C285" t="s">
        <v>355</v>
      </c>
      <c r="D285" t="s">
        <v>22</v>
      </c>
      <c r="E285" t="s">
        <v>22</v>
      </c>
      <c r="F285" t="s">
        <v>22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>
        <v>780</v>
      </c>
      <c r="O285" t="s">
        <v>22</v>
      </c>
      <c r="P285" t="s">
        <v>22</v>
      </c>
      <c r="Q285" t="s">
        <v>22</v>
      </c>
      <c r="R285" t="s">
        <v>22</v>
      </c>
      <c r="S285" s="2">
        <v>780</v>
      </c>
    </row>
    <row r="286" spans="1:19" x14ac:dyDescent="0.25">
      <c r="A286" t="s">
        <v>327</v>
      </c>
      <c r="B286" t="s">
        <v>335</v>
      </c>
      <c r="C286" t="s">
        <v>356</v>
      </c>
      <c r="D286" t="s">
        <v>22</v>
      </c>
      <c r="E286" t="s">
        <v>22</v>
      </c>
      <c r="F286" t="s">
        <v>22</v>
      </c>
      <c r="G286" t="s">
        <v>22</v>
      </c>
      <c r="H286">
        <v>6685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  <c r="Q286" t="s">
        <v>22</v>
      </c>
      <c r="R286" t="s">
        <v>22</v>
      </c>
      <c r="S286" s="2">
        <v>6685</v>
      </c>
    </row>
    <row r="287" spans="1:19" x14ac:dyDescent="0.25">
      <c r="A287" t="s">
        <v>327</v>
      </c>
      <c r="B287" t="s">
        <v>335</v>
      </c>
      <c r="C287" t="s">
        <v>357</v>
      </c>
      <c r="D287" t="s">
        <v>22</v>
      </c>
      <c r="E287" t="s">
        <v>22</v>
      </c>
      <c r="F287" t="s">
        <v>22</v>
      </c>
      <c r="G287" t="s">
        <v>22</v>
      </c>
      <c r="H287">
        <v>2227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  <c r="Q287" t="s">
        <v>22</v>
      </c>
      <c r="R287" t="s">
        <v>22</v>
      </c>
      <c r="S287" s="2">
        <v>2227</v>
      </c>
    </row>
    <row r="288" spans="1:19" x14ac:dyDescent="0.25">
      <c r="A288" t="s">
        <v>327</v>
      </c>
      <c r="B288" t="s">
        <v>335</v>
      </c>
      <c r="C288" t="s">
        <v>358</v>
      </c>
      <c r="D288" t="s">
        <v>22</v>
      </c>
      <c r="E288" t="s">
        <v>22</v>
      </c>
      <c r="F288" t="s">
        <v>22</v>
      </c>
      <c r="G288" t="s">
        <v>22</v>
      </c>
      <c r="H288">
        <v>2996</v>
      </c>
      <c r="I288" t="s">
        <v>22</v>
      </c>
      <c r="J288" t="s">
        <v>22</v>
      </c>
      <c r="K288" t="s">
        <v>22</v>
      </c>
      <c r="L288" t="s">
        <v>22</v>
      </c>
      <c r="M288" t="s">
        <v>22</v>
      </c>
      <c r="N288" t="s">
        <v>22</v>
      </c>
      <c r="O288" t="s">
        <v>22</v>
      </c>
      <c r="P288" t="s">
        <v>22</v>
      </c>
      <c r="Q288" t="s">
        <v>22</v>
      </c>
      <c r="R288" t="s">
        <v>22</v>
      </c>
      <c r="S288" s="2">
        <v>2996</v>
      </c>
    </row>
    <row r="289" spans="1:19" x14ac:dyDescent="0.25">
      <c r="A289" t="s">
        <v>327</v>
      </c>
      <c r="B289" t="s">
        <v>335</v>
      </c>
      <c r="C289" t="s">
        <v>359</v>
      </c>
      <c r="D289" t="s">
        <v>22</v>
      </c>
      <c r="E289" t="s">
        <v>22</v>
      </c>
      <c r="F289" t="s">
        <v>22</v>
      </c>
      <c r="G289" t="s">
        <v>22</v>
      </c>
      <c r="H289">
        <v>19274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  <c r="Q289" t="s">
        <v>22</v>
      </c>
      <c r="R289" t="s">
        <v>22</v>
      </c>
      <c r="S289" s="2">
        <v>19274</v>
      </c>
    </row>
    <row r="290" spans="1:19" x14ac:dyDescent="0.25">
      <c r="A290" t="s">
        <v>327</v>
      </c>
      <c r="B290" t="s">
        <v>335</v>
      </c>
      <c r="C290" t="s">
        <v>360</v>
      </c>
      <c r="D290" t="s">
        <v>22</v>
      </c>
      <c r="E290" t="s">
        <v>22</v>
      </c>
      <c r="F290" t="s">
        <v>22</v>
      </c>
      <c r="G290" t="s">
        <v>22</v>
      </c>
      <c r="H290">
        <v>9325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  <c r="Q290" t="s">
        <v>22</v>
      </c>
      <c r="R290" t="s">
        <v>22</v>
      </c>
      <c r="S290" s="2">
        <v>9325</v>
      </c>
    </row>
    <row r="291" spans="1:19" x14ac:dyDescent="0.25">
      <c r="A291" t="s">
        <v>327</v>
      </c>
      <c r="B291" t="s">
        <v>335</v>
      </c>
      <c r="C291" t="s">
        <v>361</v>
      </c>
      <c r="D291" t="s">
        <v>22</v>
      </c>
      <c r="E291" t="s">
        <v>22</v>
      </c>
      <c r="F291" t="s">
        <v>22</v>
      </c>
      <c r="G291" t="s">
        <v>22</v>
      </c>
      <c r="H291">
        <v>14525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  <c r="Q291" t="s">
        <v>22</v>
      </c>
      <c r="R291" t="s">
        <v>22</v>
      </c>
      <c r="S291" s="2">
        <v>14525</v>
      </c>
    </row>
    <row r="292" spans="1:19" x14ac:dyDescent="0.25">
      <c r="A292" t="s">
        <v>327</v>
      </c>
      <c r="B292" t="s">
        <v>362</v>
      </c>
      <c r="C292" t="s">
        <v>363</v>
      </c>
      <c r="D292" t="s">
        <v>22</v>
      </c>
      <c r="E292">
        <v>200</v>
      </c>
      <c r="F292" t="s">
        <v>22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  <c r="Q292" t="s">
        <v>22</v>
      </c>
      <c r="R292" t="s">
        <v>22</v>
      </c>
      <c r="S292" s="2">
        <v>200</v>
      </c>
    </row>
    <row r="293" spans="1:19" x14ac:dyDescent="0.25">
      <c r="A293" t="s">
        <v>327</v>
      </c>
      <c r="B293" t="s">
        <v>362</v>
      </c>
      <c r="C293" t="s">
        <v>364</v>
      </c>
      <c r="D293" t="s">
        <v>22</v>
      </c>
      <c r="E293" t="s">
        <v>22</v>
      </c>
      <c r="F293" t="s">
        <v>22</v>
      </c>
      <c r="G293" t="s">
        <v>22</v>
      </c>
      <c r="H293" t="s">
        <v>22</v>
      </c>
      <c r="I293" t="s">
        <v>22</v>
      </c>
      <c r="J293" t="s">
        <v>22</v>
      </c>
      <c r="K293">
        <v>300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  <c r="Q293" t="s">
        <v>22</v>
      </c>
      <c r="R293" t="s">
        <v>22</v>
      </c>
      <c r="S293" s="2">
        <v>300</v>
      </c>
    </row>
    <row r="294" spans="1:19" x14ac:dyDescent="0.25">
      <c r="A294" t="s">
        <v>327</v>
      </c>
      <c r="B294" t="s">
        <v>362</v>
      </c>
      <c r="C294" t="s">
        <v>365</v>
      </c>
      <c r="D294" t="s">
        <v>22</v>
      </c>
      <c r="E294" t="s">
        <v>22</v>
      </c>
      <c r="F294" t="s">
        <v>22</v>
      </c>
      <c r="G294" t="s">
        <v>22</v>
      </c>
      <c r="H294" t="s">
        <v>22</v>
      </c>
      <c r="I294" t="s">
        <v>22</v>
      </c>
      <c r="J294">
        <v>24000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  <c r="Q294" t="s">
        <v>22</v>
      </c>
      <c r="R294" t="s">
        <v>22</v>
      </c>
      <c r="S294" s="2">
        <v>24000</v>
      </c>
    </row>
    <row r="295" spans="1:19" x14ac:dyDescent="0.25">
      <c r="A295" t="s">
        <v>327</v>
      </c>
      <c r="B295" t="s">
        <v>362</v>
      </c>
      <c r="C295" t="s">
        <v>366</v>
      </c>
      <c r="D295" t="s">
        <v>22</v>
      </c>
      <c r="E295" t="s">
        <v>22</v>
      </c>
      <c r="F295" t="s">
        <v>22</v>
      </c>
      <c r="G295" t="s">
        <v>22</v>
      </c>
      <c r="H295" t="s">
        <v>22</v>
      </c>
      <c r="I295" t="s">
        <v>22</v>
      </c>
      <c r="J295">
        <v>500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  <c r="Q295" t="s">
        <v>22</v>
      </c>
      <c r="R295" t="s">
        <v>22</v>
      </c>
      <c r="S295" s="2">
        <v>500</v>
      </c>
    </row>
    <row r="296" spans="1:19" x14ac:dyDescent="0.25">
      <c r="A296" t="s">
        <v>327</v>
      </c>
      <c r="B296" t="s">
        <v>367</v>
      </c>
      <c r="C296" t="s">
        <v>368</v>
      </c>
      <c r="D296" t="s">
        <v>22</v>
      </c>
      <c r="E296" t="s">
        <v>22</v>
      </c>
      <c r="F296" t="s">
        <v>22</v>
      </c>
      <c r="G296" t="s">
        <v>22</v>
      </c>
      <c r="H296" t="s">
        <v>22</v>
      </c>
      <c r="I296">
        <v>753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  <c r="Q296" t="s">
        <v>22</v>
      </c>
      <c r="R296" t="s">
        <v>22</v>
      </c>
      <c r="S296" s="2">
        <v>753</v>
      </c>
    </row>
    <row r="297" spans="1:19" x14ac:dyDescent="0.25">
      <c r="A297" t="s">
        <v>327</v>
      </c>
      <c r="B297" t="s">
        <v>369</v>
      </c>
      <c r="C297" t="s">
        <v>370</v>
      </c>
      <c r="D297" t="s">
        <v>22</v>
      </c>
      <c r="E297" t="s">
        <v>22</v>
      </c>
      <c r="F297" t="s">
        <v>22</v>
      </c>
      <c r="G297" t="s">
        <v>22</v>
      </c>
      <c r="H297">
        <v>882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  <c r="Q297" t="s">
        <v>22</v>
      </c>
      <c r="R297" t="s">
        <v>22</v>
      </c>
      <c r="S297" s="2">
        <v>882</v>
      </c>
    </row>
    <row r="298" spans="1:19" x14ac:dyDescent="0.25">
      <c r="A298" t="s">
        <v>327</v>
      </c>
      <c r="B298" t="s">
        <v>369</v>
      </c>
      <c r="C298" t="s">
        <v>371</v>
      </c>
      <c r="D298" t="s">
        <v>22</v>
      </c>
      <c r="E298" t="s">
        <v>22</v>
      </c>
      <c r="F298" t="s">
        <v>22</v>
      </c>
      <c r="G298" t="s">
        <v>22</v>
      </c>
      <c r="H298">
        <v>6340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  <c r="Q298" t="s">
        <v>22</v>
      </c>
      <c r="R298" t="s">
        <v>22</v>
      </c>
      <c r="S298" s="2">
        <v>6340</v>
      </c>
    </row>
    <row r="299" spans="1:19" x14ac:dyDescent="0.25">
      <c r="A299" t="s">
        <v>327</v>
      </c>
      <c r="B299" t="s">
        <v>369</v>
      </c>
      <c r="C299" t="s">
        <v>372</v>
      </c>
      <c r="D299" t="s">
        <v>22</v>
      </c>
      <c r="E299" t="s">
        <v>22</v>
      </c>
      <c r="F299" t="s">
        <v>22</v>
      </c>
      <c r="G299" t="s">
        <v>22</v>
      </c>
      <c r="H299">
        <v>197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  <c r="Q299" t="s">
        <v>22</v>
      </c>
      <c r="R299" t="s">
        <v>22</v>
      </c>
      <c r="S299" s="2">
        <v>197</v>
      </c>
    </row>
    <row r="300" spans="1:19" x14ac:dyDescent="0.25">
      <c r="A300" t="s">
        <v>327</v>
      </c>
      <c r="B300" t="s">
        <v>373</v>
      </c>
      <c r="C300" t="s">
        <v>374</v>
      </c>
      <c r="D300" t="s">
        <v>22</v>
      </c>
      <c r="E300" t="s">
        <v>22</v>
      </c>
      <c r="F300" t="s">
        <v>22</v>
      </c>
      <c r="G300" t="s">
        <v>22</v>
      </c>
      <c r="H300" t="s">
        <v>22</v>
      </c>
      <c r="I300" t="s">
        <v>22</v>
      </c>
      <c r="J300" t="s">
        <v>22</v>
      </c>
      <c r="K300">
        <v>300</v>
      </c>
      <c r="L300" t="s">
        <v>22</v>
      </c>
      <c r="M300" t="s">
        <v>22</v>
      </c>
      <c r="N300" t="s">
        <v>22</v>
      </c>
      <c r="O300" t="s">
        <v>22</v>
      </c>
      <c r="P300" t="s">
        <v>22</v>
      </c>
      <c r="Q300" t="s">
        <v>22</v>
      </c>
      <c r="R300" t="s">
        <v>22</v>
      </c>
      <c r="S300" s="2">
        <v>300</v>
      </c>
    </row>
    <row r="301" spans="1:19" x14ac:dyDescent="0.25">
      <c r="A301" t="s">
        <v>327</v>
      </c>
      <c r="B301" t="s">
        <v>375</v>
      </c>
      <c r="C301" t="s">
        <v>376</v>
      </c>
      <c r="D301" t="s">
        <v>22</v>
      </c>
      <c r="E301" t="s">
        <v>22</v>
      </c>
      <c r="F301" t="s">
        <v>22</v>
      </c>
      <c r="G301" t="s">
        <v>22</v>
      </c>
      <c r="H301">
        <v>1000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  <c r="Q301" t="s">
        <v>22</v>
      </c>
      <c r="R301" t="s">
        <v>22</v>
      </c>
      <c r="S301" s="2">
        <v>1000</v>
      </c>
    </row>
    <row r="302" spans="1:19" x14ac:dyDescent="0.25">
      <c r="A302" t="s">
        <v>327</v>
      </c>
      <c r="B302" t="s">
        <v>377</v>
      </c>
      <c r="C302" t="s">
        <v>378</v>
      </c>
      <c r="D302" t="s">
        <v>22</v>
      </c>
      <c r="E302" t="s">
        <v>22</v>
      </c>
      <c r="F302" t="s">
        <v>22</v>
      </c>
      <c r="G302" t="s">
        <v>22</v>
      </c>
      <c r="H302">
        <v>2000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  <c r="Q302" t="s">
        <v>22</v>
      </c>
      <c r="R302" t="s">
        <v>22</v>
      </c>
      <c r="S302" s="2">
        <v>2000</v>
      </c>
    </row>
    <row r="303" spans="1:19" x14ac:dyDescent="0.25">
      <c r="A303" t="s">
        <v>327</v>
      </c>
      <c r="B303" t="s">
        <v>377</v>
      </c>
      <c r="C303" t="s">
        <v>379</v>
      </c>
      <c r="D303" t="s">
        <v>22</v>
      </c>
      <c r="E303" t="s">
        <v>22</v>
      </c>
      <c r="F303" t="s">
        <v>22</v>
      </c>
      <c r="G303" t="s">
        <v>22</v>
      </c>
      <c r="H303">
        <v>11673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  <c r="Q303" t="s">
        <v>22</v>
      </c>
      <c r="R303" t="s">
        <v>22</v>
      </c>
      <c r="S303" s="2">
        <v>11673</v>
      </c>
    </row>
    <row r="304" spans="1:19" x14ac:dyDescent="0.25">
      <c r="A304" t="s">
        <v>327</v>
      </c>
      <c r="B304" t="s">
        <v>377</v>
      </c>
      <c r="C304" t="s">
        <v>380</v>
      </c>
      <c r="D304" t="s">
        <v>22</v>
      </c>
      <c r="E304" t="s">
        <v>22</v>
      </c>
      <c r="F304" t="s">
        <v>22</v>
      </c>
      <c r="G304" t="s">
        <v>22</v>
      </c>
      <c r="H304">
        <v>1443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  <c r="Q304" t="s">
        <v>22</v>
      </c>
      <c r="R304" t="s">
        <v>22</v>
      </c>
      <c r="S304" s="2">
        <v>1443</v>
      </c>
    </row>
    <row r="305" spans="1:19" x14ac:dyDescent="0.25">
      <c r="A305" t="s">
        <v>327</v>
      </c>
      <c r="B305" t="s">
        <v>377</v>
      </c>
      <c r="C305" t="s">
        <v>381</v>
      </c>
      <c r="D305" t="s">
        <v>22</v>
      </c>
      <c r="E305" t="s">
        <v>22</v>
      </c>
      <c r="F305" t="s">
        <v>22</v>
      </c>
      <c r="G305" t="s">
        <v>22</v>
      </c>
      <c r="H305">
        <v>3520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  <c r="Q305" t="s">
        <v>22</v>
      </c>
      <c r="R305" t="s">
        <v>22</v>
      </c>
      <c r="S305" s="2">
        <v>3520</v>
      </c>
    </row>
    <row r="306" spans="1:19" x14ac:dyDescent="0.25">
      <c r="A306" t="s">
        <v>327</v>
      </c>
      <c r="B306" t="s">
        <v>377</v>
      </c>
      <c r="C306" t="s">
        <v>179</v>
      </c>
      <c r="D306" t="s">
        <v>22</v>
      </c>
      <c r="E306" t="s">
        <v>22</v>
      </c>
      <c r="F306" t="s">
        <v>22</v>
      </c>
      <c r="G306" t="s">
        <v>22</v>
      </c>
      <c r="H306">
        <v>8254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  <c r="Q306" t="s">
        <v>22</v>
      </c>
      <c r="R306" t="s">
        <v>22</v>
      </c>
      <c r="S306" s="2">
        <v>8254</v>
      </c>
    </row>
    <row r="307" spans="1:19" x14ac:dyDescent="0.25">
      <c r="A307" t="s">
        <v>327</v>
      </c>
      <c r="B307" t="s">
        <v>377</v>
      </c>
      <c r="C307" t="s">
        <v>382</v>
      </c>
      <c r="D307" t="s">
        <v>22</v>
      </c>
      <c r="E307" t="s">
        <v>22</v>
      </c>
      <c r="F307" t="s">
        <v>22</v>
      </c>
      <c r="G307" t="s">
        <v>22</v>
      </c>
      <c r="H307">
        <v>3960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  <c r="Q307" t="s">
        <v>22</v>
      </c>
      <c r="R307" t="s">
        <v>22</v>
      </c>
      <c r="S307" s="2">
        <v>3960</v>
      </c>
    </row>
    <row r="308" spans="1:19" x14ac:dyDescent="0.25">
      <c r="A308" t="s">
        <v>327</v>
      </c>
      <c r="B308" t="s">
        <v>377</v>
      </c>
      <c r="C308" t="s">
        <v>383</v>
      </c>
      <c r="D308" t="s">
        <v>22</v>
      </c>
      <c r="E308" t="s">
        <v>22</v>
      </c>
      <c r="F308" t="s">
        <v>22</v>
      </c>
      <c r="G308" t="s">
        <v>22</v>
      </c>
      <c r="H308">
        <v>13200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  <c r="Q308" t="s">
        <v>22</v>
      </c>
      <c r="R308" t="s">
        <v>22</v>
      </c>
      <c r="S308" s="2">
        <v>13200</v>
      </c>
    </row>
    <row r="309" spans="1:19" x14ac:dyDescent="0.25">
      <c r="A309" t="s">
        <v>327</v>
      </c>
      <c r="B309" t="s">
        <v>377</v>
      </c>
      <c r="C309" t="s">
        <v>384</v>
      </c>
      <c r="D309" t="s">
        <v>22</v>
      </c>
      <c r="E309" t="s">
        <v>22</v>
      </c>
      <c r="F309" t="s">
        <v>22</v>
      </c>
      <c r="G309" t="s">
        <v>22</v>
      </c>
      <c r="H309">
        <v>4667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  <c r="Q309" t="s">
        <v>22</v>
      </c>
      <c r="R309" t="s">
        <v>22</v>
      </c>
      <c r="S309" s="2">
        <v>4667</v>
      </c>
    </row>
    <row r="310" spans="1:19" x14ac:dyDescent="0.25">
      <c r="A310" t="s">
        <v>327</v>
      </c>
      <c r="B310" t="s">
        <v>377</v>
      </c>
      <c r="C310" t="s">
        <v>385</v>
      </c>
      <c r="D310" t="s">
        <v>22</v>
      </c>
      <c r="E310" t="s">
        <v>22</v>
      </c>
      <c r="F310" t="s">
        <v>22</v>
      </c>
      <c r="G310" t="s">
        <v>22</v>
      </c>
      <c r="H310">
        <v>8796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  <c r="Q310" t="s">
        <v>22</v>
      </c>
      <c r="R310" t="s">
        <v>22</v>
      </c>
      <c r="S310" s="2">
        <v>8796</v>
      </c>
    </row>
    <row r="311" spans="1:19" x14ac:dyDescent="0.25">
      <c r="A311" t="s">
        <v>327</v>
      </c>
      <c r="B311" t="s">
        <v>377</v>
      </c>
      <c r="C311" t="s">
        <v>386</v>
      </c>
      <c r="D311" t="s">
        <v>22</v>
      </c>
      <c r="E311" t="s">
        <v>22</v>
      </c>
      <c r="F311" t="s">
        <v>22</v>
      </c>
      <c r="G311" t="s">
        <v>22</v>
      </c>
      <c r="H311">
        <v>13776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  <c r="Q311" t="s">
        <v>22</v>
      </c>
      <c r="R311" t="s">
        <v>22</v>
      </c>
      <c r="S311" s="2">
        <v>13776</v>
      </c>
    </row>
    <row r="312" spans="1:19" x14ac:dyDescent="0.25">
      <c r="A312" t="s">
        <v>327</v>
      </c>
      <c r="B312" t="s">
        <v>377</v>
      </c>
      <c r="C312" t="s">
        <v>387</v>
      </c>
      <c r="D312" t="s">
        <v>22</v>
      </c>
      <c r="E312" t="s">
        <v>22</v>
      </c>
      <c r="F312" t="s">
        <v>22</v>
      </c>
      <c r="G312" t="s">
        <v>22</v>
      </c>
      <c r="H312">
        <v>6783</v>
      </c>
      <c r="I312" t="s">
        <v>22</v>
      </c>
      <c r="J312" t="s">
        <v>22</v>
      </c>
      <c r="K312" t="s">
        <v>22</v>
      </c>
      <c r="L312" t="s">
        <v>22</v>
      </c>
      <c r="M312" t="s">
        <v>22</v>
      </c>
      <c r="N312" t="s">
        <v>22</v>
      </c>
      <c r="O312" t="s">
        <v>22</v>
      </c>
      <c r="P312" t="s">
        <v>22</v>
      </c>
      <c r="Q312" t="s">
        <v>22</v>
      </c>
      <c r="R312" t="s">
        <v>22</v>
      </c>
      <c r="S312" s="2">
        <v>6783</v>
      </c>
    </row>
    <row r="313" spans="1:19" x14ac:dyDescent="0.25">
      <c r="A313" t="s">
        <v>327</v>
      </c>
      <c r="B313" t="s">
        <v>377</v>
      </c>
      <c r="C313" t="s">
        <v>388</v>
      </c>
      <c r="D313" t="s">
        <v>22</v>
      </c>
      <c r="E313" t="s">
        <v>22</v>
      </c>
      <c r="F313" t="s">
        <v>22</v>
      </c>
      <c r="G313" t="s">
        <v>22</v>
      </c>
      <c r="H313">
        <v>27631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  <c r="Q313" t="s">
        <v>22</v>
      </c>
      <c r="R313" t="s">
        <v>22</v>
      </c>
      <c r="S313" s="2">
        <v>27631</v>
      </c>
    </row>
    <row r="314" spans="1:19" x14ac:dyDescent="0.25">
      <c r="A314" t="s">
        <v>327</v>
      </c>
      <c r="B314" t="s">
        <v>377</v>
      </c>
      <c r="C314" t="s">
        <v>389</v>
      </c>
      <c r="D314">
        <v>55</v>
      </c>
      <c r="E314" t="s">
        <v>22</v>
      </c>
      <c r="F314" t="s">
        <v>22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  <c r="Q314" t="s">
        <v>22</v>
      </c>
      <c r="R314" t="s">
        <v>22</v>
      </c>
      <c r="S314" s="2">
        <v>55</v>
      </c>
    </row>
    <row r="315" spans="1:19" x14ac:dyDescent="0.25">
      <c r="A315" t="s">
        <v>327</v>
      </c>
      <c r="B315" t="s">
        <v>377</v>
      </c>
      <c r="C315" t="s">
        <v>390</v>
      </c>
      <c r="D315">
        <v>50</v>
      </c>
      <c r="E315" t="s">
        <v>22</v>
      </c>
      <c r="F315" t="s">
        <v>22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  <c r="Q315" t="s">
        <v>22</v>
      </c>
      <c r="R315" t="s">
        <v>22</v>
      </c>
      <c r="S315" s="2">
        <v>50</v>
      </c>
    </row>
    <row r="316" spans="1:19" x14ac:dyDescent="0.25">
      <c r="A316" t="s">
        <v>327</v>
      </c>
      <c r="B316" t="s">
        <v>377</v>
      </c>
      <c r="C316" t="s">
        <v>391</v>
      </c>
      <c r="D316">
        <v>20</v>
      </c>
      <c r="E316" t="s">
        <v>22</v>
      </c>
      <c r="F316" t="s">
        <v>22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  <c r="Q316" t="s">
        <v>22</v>
      </c>
      <c r="R316" t="s">
        <v>22</v>
      </c>
      <c r="S316" s="2">
        <v>20</v>
      </c>
    </row>
    <row r="317" spans="1:19" x14ac:dyDescent="0.25">
      <c r="A317" t="s">
        <v>327</v>
      </c>
      <c r="B317" t="s">
        <v>377</v>
      </c>
      <c r="C317" t="s">
        <v>392</v>
      </c>
      <c r="D317">
        <v>20</v>
      </c>
      <c r="E317" t="s">
        <v>22</v>
      </c>
      <c r="F317" t="s">
        <v>22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  <c r="Q317" t="s">
        <v>22</v>
      </c>
      <c r="R317" t="s">
        <v>22</v>
      </c>
      <c r="S317" s="2">
        <v>20</v>
      </c>
    </row>
    <row r="318" spans="1:19" x14ac:dyDescent="0.25">
      <c r="A318" t="s">
        <v>327</v>
      </c>
      <c r="B318" t="s">
        <v>377</v>
      </c>
      <c r="C318" t="s">
        <v>231</v>
      </c>
      <c r="D318">
        <v>500</v>
      </c>
      <c r="E318" t="s">
        <v>22</v>
      </c>
      <c r="F318" t="s">
        <v>22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  <c r="Q318" t="s">
        <v>22</v>
      </c>
      <c r="R318" t="s">
        <v>22</v>
      </c>
      <c r="S318" s="2">
        <v>500</v>
      </c>
    </row>
    <row r="319" spans="1:19" x14ac:dyDescent="0.25">
      <c r="A319" t="s">
        <v>327</v>
      </c>
      <c r="B319" t="s">
        <v>393</v>
      </c>
      <c r="C319" t="s">
        <v>394</v>
      </c>
      <c r="D319" t="s">
        <v>22</v>
      </c>
      <c r="E319" t="s">
        <v>22</v>
      </c>
      <c r="F319" t="s">
        <v>22</v>
      </c>
      <c r="G319" t="s">
        <v>22</v>
      </c>
      <c r="H319">
        <v>8719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  <c r="Q319" t="s">
        <v>22</v>
      </c>
      <c r="R319" t="s">
        <v>22</v>
      </c>
      <c r="S319" s="2">
        <v>8719</v>
      </c>
    </row>
    <row r="320" spans="1:19" x14ac:dyDescent="0.25">
      <c r="A320" t="s">
        <v>395</v>
      </c>
      <c r="B320" t="s">
        <v>396</v>
      </c>
      <c r="C320" t="s">
        <v>397</v>
      </c>
      <c r="D320" t="s">
        <v>22</v>
      </c>
      <c r="E320" t="s">
        <v>22</v>
      </c>
      <c r="F320" t="s">
        <v>22</v>
      </c>
      <c r="G320" t="s">
        <v>22</v>
      </c>
      <c r="H320">
        <v>8853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  <c r="Q320" t="s">
        <v>22</v>
      </c>
      <c r="R320" t="s">
        <v>22</v>
      </c>
      <c r="S320" s="2">
        <v>8853</v>
      </c>
    </row>
    <row r="321" spans="1:19" x14ac:dyDescent="0.25">
      <c r="A321" t="s">
        <v>395</v>
      </c>
      <c r="B321" t="s">
        <v>396</v>
      </c>
      <c r="C321" t="s">
        <v>398</v>
      </c>
      <c r="D321" t="s">
        <v>22</v>
      </c>
      <c r="E321" t="s">
        <v>22</v>
      </c>
      <c r="F321" t="s">
        <v>22</v>
      </c>
      <c r="G321" t="s">
        <v>22</v>
      </c>
      <c r="H321">
        <v>17327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  <c r="Q321" t="s">
        <v>22</v>
      </c>
      <c r="R321" t="s">
        <v>22</v>
      </c>
      <c r="S321" s="2">
        <v>17327</v>
      </c>
    </row>
    <row r="322" spans="1:19" x14ac:dyDescent="0.25">
      <c r="A322" t="s">
        <v>395</v>
      </c>
      <c r="B322" t="s">
        <v>396</v>
      </c>
      <c r="C322" t="s">
        <v>399</v>
      </c>
      <c r="D322" t="s">
        <v>22</v>
      </c>
      <c r="E322" t="s">
        <v>22</v>
      </c>
      <c r="F322" t="s">
        <v>22</v>
      </c>
      <c r="G322" t="s">
        <v>22</v>
      </c>
      <c r="H322">
        <v>1800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>
        <v>6104</v>
      </c>
      <c r="O322" t="s">
        <v>22</v>
      </c>
      <c r="P322" t="s">
        <v>22</v>
      </c>
      <c r="Q322" t="s">
        <v>22</v>
      </c>
      <c r="R322" t="s">
        <v>22</v>
      </c>
      <c r="S322" s="2">
        <v>7904</v>
      </c>
    </row>
    <row r="323" spans="1:19" x14ac:dyDescent="0.25">
      <c r="A323" t="s">
        <v>395</v>
      </c>
      <c r="B323" t="s">
        <v>396</v>
      </c>
      <c r="C323" t="s">
        <v>400</v>
      </c>
      <c r="D323" t="s">
        <v>22</v>
      </c>
      <c r="E323" t="s">
        <v>22</v>
      </c>
      <c r="F323" t="s">
        <v>22</v>
      </c>
      <c r="G323" t="s">
        <v>22</v>
      </c>
      <c r="H323">
        <v>464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  <c r="Q323" t="s">
        <v>22</v>
      </c>
      <c r="R323" t="s">
        <v>22</v>
      </c>
      <c r="S323" s="2">
        <v>464</v>
      </c>
    </row>
    <row r="324" spans="1:19" x14ac:dyDescent="0.25">
      <c r="A324" t="s">
        <v>395</v>
      </c>
      <c r="B324" t="s">
        <v>396</v>
      </c>
      <c r="C324" t="s">
        <v>401</v>
      </c>
      <c r="D324" t="s">
        <v>22</v>
      </c>
      <c r="E324" t="s">
        <v>22</v>
      </c>
      <c r="F324" t="s">
        <v>22</v>
      </c>
      <c r="G324" t="s">
        <v>22</v>
      </c>
      <c r="H324" t="s">
        <v>22</v>
      </c>
      <c r="I324" t="s">
        <v>22</v>
      </c>
      <c r="J324" t="s">
        <v>22</v>
      </c>
      <c r="K324" t="s">
        <v>22</v>
      </c>
      <c r="L324" t="s">
        <v>22</v>
      </c>
      <c r="M324" t="s">
        <v>22</v>
      </c>
      <c r="N324">
        <v>7139</v>
      </c>
      <c r="O324" t="s">
        <v>22</v>
      </c>
      <c r="P324" t="s">
        <v>22</v>
      </c>
      <c r="Q324" t="s">
        <v>22</v>
      </c>
      <c r="R324" t="s">
        <v>22</v>
      </c>
      <c r="S324" s="2">
        <v>7139</v>
      </c>
    </row>
    <row r="325" spans="1:19" x14ac:dyDescent="0.25">
      <c r="A325" t="s">
        <v>395</v>
      </c>
      <c r="B325" t="s">
        <v>396</v>
      </c>
      <c r="C325" t="s">
        <v>402</v>
      </c>
      <c r="D325" t="s">
        <v>22</v>
      </c>
      <c r="E325" t="s">
        <v>22</v>
      </c>
      <c r="F325" t="s">
        <v>22</v>
      </c>
      <c r="G325" t="s">
        <v>22</v>
      </c>
      <c r="H325">
        <v>18090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  <c r="Q325" t="s">
        <v>22</v>
      </c>
      <c r="R325" t="s">
        <v>22</v>
      </c>
      <c r="S325" s="2">
        <v>18090</v>
      </c>
    </row>
    <row r="326" spans="1:19" x14ac:dyDescent="0.25">
      <c r="A326" t="s">
        <v>395</v>
      </c>
      <c r="B326" t="s">
        <v>396</v>
      </c>
      <c r="C326" t="s">
        <v>403</v>
      </c>
      <c r="D326" t="s">
        <v>22</v>
      </c>
      <c r="E326" t="s">
        <v>22</v>
      </c>
      <c r="F326" t="s">
        <v>22</v>
      </c>
      <c r="G326" t="s">
        <v>22</v>
      </c>
      <c r="H326">
        <v>721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>
        <v>825</v>
      </c>
      <c r="O326" t="s">
        <v>22</v>
      </c>
      <c r="P326" t="s">
        <v>22</v>
      </c>
      <c r="Q326" t="s">
        <v>22</v>
      </c>
      <c r="R326" t="s">
        <v>22</v>
      </c>
      <c r="S326" s="2">
        <v>1546</v>
      </c>
    </row>
    <row r="327" spans="1:19" x14ac:dyDescent="0.25">
      <c r="A327" t="s">
        <v>395</v>
      </c>
      <c r="B327" t="s">
        <v>396</v>
      </c>
      <c r="C327" t="s">
        <v>404</v>
      </c>
      <c r="D327" t="s">
        <v>22</v>
      </c>
      <c r="E327" t="s">
        <v>22</v>
      </c>
      <c r="F327" t="s">
        <v>22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>
        <v>51281</v>
      </c>
      <c r="O327" t="s">
        <v>22</v>
      </c>
      <c r="P327" t="s">
        <v>22</v>
      </c>
      <c r="Q327" t="s">
        <v>22</v>
      </c>
      <c r="R327" t="s">
        <v>22</v>
      </c>
      <c r="S327" s="2">
        <v>51281</v>
      </c>
    </row>
    <row r="328" spans="1:19" x14ac:dyDescent="0.25">
      <c r="A328" t="s">
        <v>395</v>
      </c>
      <c r="B328" t="s">
        <v>396</v>
      </c>
      <c r="C328" t="s">
        <v>405</v>
      </c>
      <c r="D328" t="s">
        <v>22</v>
      </c>
      <c r="E328" t="s">
        <v>22</v>
      </c>
      <c r="F328" t="s">
        <v>22</v>
      </c>
      <c r="G328" t="s">
        <v>22</v>
      </c>
      <c r="H328">
        <v>1400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>
        <v>7172</v>
      </c>
      <c r="O328" t="s">
        <v>22</v>
      </c>
      <c r="P328" t="s">
        <v>22</v>
      </c>
      <c r="Q328" t="s">
        <v>22</v>
      </c>
      <c r="R328" t="s">
        <v>22</v>
      </c>
      <c r="S328" s="2">
        <v>8572</v>
      </c>
    </row>
    <row r="329" spans="1:19" x14ac:dyDescent="0.25">
      <c r="A329" t="s">
        <v>395</v>
      </c>
      <c r="B329" t="s">
        <v>396</v>
      </c>
      <c r="C329" t="s">
        <v>406</v>
      </c>
      <c r="D329" t="s">
        <v>22</v>
      </c>
      <c r="E329" t="s">
        <v>22</v>
      </c>
      <c r="F329" t="s">
        <v>22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>
        <v>6227</v>
      </c>
      <c r="O329" t="s">
        <v>22</v>
      </c>
      <c r="P329" t="s">
        <v>22</v>
      </c>
      <c r="Q329" t="s">
        <v>22</v>
      </c>
      <c r="R329" t="s">
        <v>22</v>
      </c>
      <c r="S329" s="2">
        <v>6227</v>
      </c>
    </row>
    <row r="330" spans="1:19" x14ac:dyDescent="0.25">
      <c r="A330" t="s">
        <v>395</v>
      </c>
      <c r="B330" t="s">
        <v>396</v>
      </c>
      <c r="C330" t="s">
        <v>407</v>
      </c>
      <c r="D330" t="s">
        <v>22</v>
      </c>
      <c r="E330" t="s">
        <v>22</v>
      </c>
      <c r="F330" t="s">
        <v>22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>
        <v>1201</v>
      </c>
      <c r="O330" t="s">
        <v>22</v>
      </c>
      <c r="P330" t="s">
        <v>22</v>
      </c>
      <c r="Q330" t="s">
        <v>22</v>
      </c>
      <c r="R330" t="s">
        <v>22</v>
      </c>
      <c r="S330" s="2">
        <v>1201</v>
      </c>
    </row>
    <row r="331" spans="1:19" x14ac:dyDescent="0.25">
      <c r="A331" t="s">
        <v>395</v>
      </c>
      <c r="B331" t="s">
        <v>396</v>
      </c>
      <c r="C331" t="s">
        <v>408</v>
      </c>
      <c r="D331" t="s">
        <v>22</v>
      </c>
      <c r="E331" t="s">
        <v>22</v>
      </c>
      <c r="F331" t="s">
        <v>22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>
        <v>2137</v>
      </c>
      <c r="O331" t="s">
        <v>22</v>
      </c>
      <c r="P331" t="s">
        <v>22</v>
      </c>
      <c r="Q331" t="s">
        <v>22</v>
      </c>
      <c r="R331" t="s">
        <v>22</v>
      </c>
      <c r="S331" s="2">
        <v>2137</v>
      </c>
    </row>
    <row r="332" spans="1:19" x14ac:dyDescent="0.25">
      <c r="A332" t="s">
        <v>395</v>
      </c>
      <c r="B332" t="s">
        <v>396</v>
      </c>
      <c r="C332" t="s">
        <v>409</v>
      </c>
      <c r="D332" t="s">
        <v>22</v>
      </c>
      <c r="E332" t="s">
        <v>22</v>
      </c>
      <c r="F332" t="s">
        <v>22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>
        <v>32006</v>
      </c>
      <c r="O332" t="s">
        <v>22</v>
      </c>
      <c r="P332" t="s">
        <v>22</v>
      </c>
      <c r="Q332" t="s">
        <v>22</v>
      </c>
      <c r="R332" t="s">
        <v>22</v>
      </c>
      <c r="S332" s="2">
        <v>32006</v>
      </c>
    </row>
    <row r="333" spans="1:19" x14ac:dyDescent="0.25">
      <c r="A333" t="s">
        <v>395</v>
      </c>
      <c r="B333" t="s">
        <v>396</v>
      </c>
      <c r="C333" t="s">
        <v>410</v>
      </c>
      <c r="D333" t="s">
        <v>22</v>
      </c>
      <c r="E333" t="s">
        <v>22</v>
      </c>
      <c r="F333" t="s">
        <v>22</v>
      </c>
      <c r="G333" t="s">
        <v>22</v>
      </c>
      <c r="H333">
        <v>5285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  <c r="Q333" t="s">
        <v>22</v>
      </c>
      <c r="R333" t="s">
        <v>22</v>
      </c>
      <c r="S333" s="2">
        <v>5285</v>
      </c>
    </row>
    <row r="334" spans="1:19" x14ac:dyDescent="0.25">
      <c r="A334" t="s">
        <v>395</v>
      </c>
      <c r="B334" t="s">
        <v>396</v>
      </c>
      <c r="C334" t="s">
        <v>411</v>
      </c>
      <c r="D334" t="s">
        <v>22</v>
      </c>
      <c r="E334" t="s">
        <v>22</v>
      </c>
      <c r="F334" t="s">
        <v>22</v>
      </c>
      <c r="G334" t="s">
        <v>22</v>
      </c>
      <c r="H334">
        <v>69010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  <c r="Q334" t="s">
        <v>22</v>
      </c>
      <c r="R334" t="s">
        <v>22</v>
      </c>
      <c r="S334" s="2">
        <v>69010</v>
      </c>
    </row>
    <row r="335" spans="1:19" x14ac:dyDescent="0.25">
      <c r="A335" t="s">
        <v>395</v>
      </c>
      <c r="B335" t="s">
        <v>396</v>
      </c>
      <c r="C335" t="s">
        <v>412</v>
      </c>
      <c r="D335" t="s">
        <v>22</v>
      </c>
      <c r="E335" t="s">
        <v>22</v>
      </c>
      <c r="F335" t="s">
        <v>22</v>
      </c>
      <c r="G335" t="s">
        <v>22</v>
      </c>
      <c r="H335">
        <v>8497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  <c r="Q335" t="s">
        <v>22</v>
      </c>
      <c r="R335" t="s">
        <v>22</v>
      </c>
      <c r="S335" s="2">
        <v>8497</v>
      </c>
    </row>
    <row r="336" spans="1:19" x14ac:dyDescent="0.25">
      <c r="A336" t="s">
        <v>395</v>
      </c>
      <c r="B336" t="s">
        <v>396</v>
      </c>
      <c r="C336" t="s">
        <v>413</v>
      </c>
      <c r="D336" t="s">
        <v>22</v>
      </c>
      <c r="E336" t="s">
        <v>22</v>
      </c>
      <c r="F336" t="s">
        <v>22</v>
      </c>
      <c r="G336" t="s">
        <v>22</v>
      </c>
      <c r="H336">
        <v>745</v>
      </c>
      <c r="I336" t="s">
        <v>22</v>
      </c>
      <c r="J336" t="s">
        <v>22</v>
      </c>
      <c r="K336" t="s">
        <v>22</v>
      </c>
      <c r="L336" t="s">
        <v>22</v>
      </c>
      <c r="M336" t="s">
        <v>22</v>
      </c>
      <c r="N336" t="s">
        <v>22</v>
      </c>
      <c r="O336" t="s">
        <v>22</v>
      </c>
      <c r="P336" t="s">
        <v>22</v>
      </c>
      <c r="Q336" t="s">
        <v>22</v>
      </c>
      <c r="R336" t="s">
        <v>22</v>
      </c>
      <c r="S336" s="2">
        <v>745</v>
      </c>
    </row>
    <row r="337" spans="1:19" x14ac:dyDescent="0.25">
      <c r="A337" t="s">
        <v>395</v>
      </c>
      <c r="B337" t="s">
        <v>396</v>
      </c>
      <c r="C337" t="s">
        <v>414</v>
      </c>
      <c r="D337" t="s">
        <v>22</v>
      </c>
      <c r="E337" t="s">
        <v>22</v>
      </c>
      <c r="F337" t="s">
        <v>22</v>
      </c>
      <c r="G337" t="s">
        <v>22</v>
      </c>
      <c r="H337">
        <v>77391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  <c r="Q337" t="s">
        <v>22</v>
      </c>
      <c r="R337" t="s">
        <v>22</v>
      </c>
      <c r="S337" s="2">
        <v>77391</v>
      </c>
    </row>
    <row r="338" spans="1:19" x14ac:dyDescent="0.25">
      <c r="A338" t="s">
        <v>395</v>
      </c>
      <c r="B338" t="s">
        <v>396</v>
      </c>
      <c r="C338" t="s">
        <v>415</v>
      </c>
      <c r="D338" t="s">
        <v>22</v>
      </c>
      <c r="E338" t="s">
        <v>22</v>
      </c>
      <c r="F338" t="s">
        <v>22</v>
      </c>
      <c r="G338" t="s">
        <v>22</v>
      </c>
      <c r="H338">
        <v>14112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  <c r="Q338" t="s">
        <v>22</v>
      </c>
      <c r="R338" t="s">
        <v>22</v>
      </c>
      <c r="S338" s="2">
        <v>14112</v>
      </c>
    </row>
    <row r="339" spans="1:19" x14ac:dyDescent="0.25">
      <c r="A339" t="s">
        <v>395</v>
      </c>
      <c r="B339" t="s">
        <v>396</v>
      </c>
      <c r="C339" t="s">
        <v>416</v>
      </c>
      <c r="D339" t="s">
        <v>22</v>
      </c>
      <c r="E339" t="s">
        <v>22</v>
      </c>
      <c r="F339" t="s">
        <v>22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>
        <v>15850</v>
      </c>
      <c r="O339" t="s">
        <v>22</v>
      </c>
      <c r="P339" t="s">
        <v>22</v>
      </c>
      <c r="Q339" t="s">
        <v>22</v>
      </c>
      <c r="R339" t="s">
        <v>22</v>
      </c>
      <c r="S339" s="2">
        <v>15850</v>
      </c>
    </row>
    <row r="340" spans="1:19" x14ac:dyDescent="0.25">
      <c r="A340" t="s">
        <v>395</v>
      </c>
      <c r="B340" t="s">
        <v>396</v>
      </c>
      <c r="C340" t="s">
        <v>417</v>
      </c>
      <c r="D340" t="s">
        <v>22</v>
      </c>
      <c r="E340" t="s">
        <v>22</v>
      </c>
      <c r="F340" t="s">
        <v>22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>
        <v>48</v>
      </c>
      <c r="O340" t="s">
        <v>22</v>
      </c>
      <c r="P340" t="s">
        <v>22</v>
      </c>
      <c r="Q340" t="s">
        <v>22</v>
      </c>
      <c r="R340" t="s">
        <v>22</v>
      </c>
      <c r="S340" s="2">
        <v>48</v>
      </c>
    </row>
    <row r="341" spans="1:19" x14ac:dyDescent="0.25">
      <c r="A341" t="s">
        <v>395</v>
      </c>
      <c r="B341" t="s">
        <v>396</v>
      </c>
      <c r="C341" t="s">
        <v>418</v>
      </c>
      <c r="D341" t="s">
        <v>22</v>
      </c>
      <c r="E341" t="s">
        <v>22</v>
      </c>
      <c r="F341" t="s">
        <v>22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>
        <v>4872</v>
      </c>
      <c r="O341" t="s">
        <v>22</v>
      </c>
      <c r="P341" t="s">
        <v>22</v>
      </c>
      <c r="Q341" t="s">
        <v>22</v>
      </c>
      <c r="R341" t="s">
        <v>22</v>
      </c>
      <c r="S341" s="2">
        <v>4872</v>
      </c>
    </row>
    <row r="342" spans="1:19" x14ac:dyDescent="0.25">
      <c r="A342" t="s">
        <v>395</v>
      </c>
      <c r="B342" t="s">
        <v>396</v>
      </c>
      <c r="C342" t="s">
        <v>419</v>
      </c>
      <c r="D342" t="s">
        <v>22</v>
      </c>
      <c r="E342" t="s">
        <v>22</v>
      </c>
      <c r="F342" t="s">
        <v>22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>
        <v>19281</v>
      </c>
      <c r="O342" t="s">
        <v>22</v>
      </c>
      <c r="P342" t="s">
        <v>22</v>
      </c>
      <c r="Q342" t="s">
        <v>22</v>
      </c>
      <c r="R342" t="s">
        <v>22</v>
      </c>
      <c r="S342" s="2">
        <v>19281</v>
      </c>
    </row>
    <row r="343" spans="1:19" x14ac:dyDescent="0.25">
      <c r="A343" t="s">
        <v>395</v>
      </c>
      <c r="B343" t="s">
        <v>396</v>
      </c>
      <c r="C343" t="s">
        <v>420</v>
      </c>
      <c r="D343" t="s">
        <v>22</v>
      </c>
      <c r="E343" t="s">
        <v>22</v>
      </c>
      <c r="F343" t="s">
        <v>22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>
        <v>3500</v>
      </c>
      <c r="O343" t="s">
        <v>22</v>
      </c>
      <c r="P343" t="s">
        <v>22</v>
      </c>
      <c r="Q343" t="s">
        <v>22</v>
      </c>
      <c r="R343" t="s">
        <v>22</v>
      </c>
      <c r="S343" s="2">
        <v>3500</v>
      </c>
    </row>
    <row r="344" spans="1:19" x14ac:dyDescent="0.25">
      <c r="A344" t="s">
        <v>395</v>
      </c>
      <c r="B344" t="s">
        <v>396</v>
      </c>
      <c r="C344" t="s">
        <v>421</v>
      </c>
      <c r="D344" t="s">
        <v>22</v>
      </c>
      <c r="E344" t="s">
        <v>22</v>
      </c>
      <c r="F344" t="s">
        <v>22</v>
      </c>
      <c r="G344" t="s">
        <v>22</v>
      </c>
      <c r="H344">
        <v>2403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>
        <v>408</v>
      </c>
      <c r="O344" t="s">
        <v>22</v>
      </c>
      <c r="P344" t="s">
        <v>22</v>
      </c>
      <c r="Q344" t="s">
        <v>22</v>
      </c>
      <c r="R344" t="s">
        <v>22</v>
      </c>
      <c r="S344" s="2">
        <v>2811</v>
      </c>
    </row>
    <row r="345" spans="1:19" x14ac:dyDescent="0.25">
      <c r="A345" t="s">
        <v>395</v>
      </c>
      <c r="B345" t="s">
        <v>396</v>
      </c>
      <c r="C345" t="s">
        <v>422</v>
      </c>
      <c r="D345" t="s">
        <v>22</v>
      </c>
      <c r="E345" t="s">
        <v>22</v>
      </c>
      <c r="F345" t="s">
        <v>22</v>
      </c>
      <c r="G345" t="s">
        <v>22</v>
      </c>
      <c r="H345">
        <v>3330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>
        <v>46793</v>
      </c>
      <c r="O345" t="s">
        <v>22</v>
      </c>
      <c r="P345" t="s">
        <v>22</v>
      </c>
      <c r="Q345" t="s">
        <v>22</v>
      </c>
      <c r="R345" t="s">
        <v>22</v>
      </c>
      <c r="S345" s="2">
        <v>50123</v>
      </c>
    </row>
    <row r="346" spans="1:19" x14ac:dyDescent="0.25">
      <c r="A346" t="s">
        <v>395</v>
      </c>
      <c r="B346" t="s">
        <v>396</v>
      </c>
      <c r="C346" t="s">
        <v>423</v>
      </c>
      <c r="D346" t="s">
        <v>22</v>
      </c>
      <c r="E346" t="s">
        <v>22</v>
      </c>
      <c r="F346" t="s">
        <v>22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>
        <v>20070</v>
      </c>
      <c r="O346" t="s">
        <v>22</v>
      </c>
      <c r="P346" t="s">
        <v>22</v>
      </c>
      <c r="Q346" t="s">
        <v>22</v>
      </c>
      <c r="R346" t="s">
        <v>22</v>
      </c>
      <c r="S346" s="2">
        <v>20070</v>
      </c>
    </row>
    <row r="347" spans="1:19" x14ac:dyDescent="0.25">
      <c r="A347" t="s">
        <v>395</v>
      </c>
      <c r="B347" t="s">
        <v>396</v>
      </c>
      <c r="C347" t="s">
        <v>424</v>
      </c>
      <c r="D347" t="s">
        <v>22</v>
      </c>
      <c r="E347" t="s">
        <v>22</v>
      </c>
      <c r="F347" t="s">
        <v>22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>
        <v>8301</v>
      </c>
      <c r="O347" t="s">
        <v>22</v>
      </c>
      <c r="P347" t="s">
        <v>22</v>
      </c>
      <c r="Q347" t="s">
        <v>22</v>
      </c>
      <c r="R347" t="s">
        <v>22</v>
      </c>
      <c r="S347" s="2">
        <v>8301</v>
      </c>
    </row>
    <row r="348" spans="1:19" x14ac:dyDescent="0.25">
      <c r="A348" t="s">
        <v>395</v>
      </c>
      <c r="B348" t="s">
        <v>396</v>
      </c>
      <c r="C348" t="s">
        <v>425</v>
      </c>
      <c r="D348" t="s">
        <v>22</v>
      </c>
      <c r="E348" t="s">
        <v>22</v>
      </c>
      <c r="F348" t="s">
        <v>22</v>
      </c>
      <c r="G348" t="s">
        <v>22</v>
      </c>
      <c r="H348" t="s">
        <v>22</v>
      </c>
      <c r="I348" t="s">
        <v>22</v>
      </c>
      <c r="J348" t="s">
        <v>22</v>
      </c>
      <c r="K348" t="s">
        <v>22</v>
      </c>
      <c r="L348" t="s">
        <v>22</v>
      </c>
      <c r="M348" t="s">
        <v>22</v>
      </c>
      <c r="N348">
        <v>23759</v>
      </c>
      <c r="O348" t="s">
        <v>22</v>
      </c>
      <c r="P348" t="s">
        <v>22</v>
      </c>
      <c r="Q348" t="s">
        <v>22</v>
      </c>
      <c r="R348" t="s">
        <v>22</v>
      </c>
      <c r="S348" s="2">
        <v>23759</v>
      </c>
    </row>
    <row r="349" spans="1:19" x14ac:dyDescent="0.25">
      <c r="A349" t="s">
        <v>395</v>
      </c>
      <c r="B349" t="s">
        <v>396</v>
      </c>
      <c r="C349" t="s">
        <v>426</v>
      </c>
      <c r="D349" t="s">
        <v>22</v>
      </c>
      <c r="E349" t="s">
        <v>22</v>
      </c>
      <c r="F349" t="s">
        <v>22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>
        <v>1070</v>
      </c>
      <c r="O349" t="s">
        <v>22</v>
      </c>
      <c r="P349" t="s">
        <v>22</v>
      </c>
      <c r="Q349" t="s">
        <v>22</v>
      </c>
      <c r="R349" t="s">
        <v>22</v>
      </c>
      <c r="S349" s="2">
        <v>1070</v>
      </c>
    </row>
    <row r="350" spans="1:19" x14ac:dyDescent="0.25">
      <c r="A350" t="s">
        <v>395</v>
      </c>
      <c r="B350" t="s">
        <v>396</v>
      </c>
      <c r="C350" t="s">
        <v>427</v>
      </c>
      <c r="D350" t="s">
        <v>22</v>
      </c>
      <c r="E350" t="s">
        <v>22</v>
      </c>
      <c r="F350" t="s">
        <v>22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>
        <v>3415</v>
      </c>
      <c r="O350" t="s">
        <v>22</v>
      </c>
      <c r="P350" t="s">
        <v>22</v>
      </c>
      <c r="Q350" t="s">
        <v>22</v>
      </c>
      <c r="R350" t="s">
        <v>22</v>
      </c>
      <c r="S350" s="2">
        <v>3415</v>
      </c>
    </row>
    <row r="351" spans="1:19" x14ac:dyDescent="0.25">
      <c r="A351" t="s">
        <v>395</v>
      </c>
      <c r="B351" t="s">
        <v>396</v>
      </c>
      <c r="C351" t="s">
        <v>428</v>
      </c>
      <c r="D351" t="s">
        <v>22</v>
      </c>
      <c r="E351" t="s">
        <v>22</v>
      </c>
      <c r="F351" t="s">
        <v>22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>
        <v>20734</v>
      </c>
      <c r="O351" t="s">
        <v>22</v>
      </c>
      <c r="P351" t="s">
        <v>22</v>
      </c>
      <c r="Q351" t="s">
        <v>22</v>
      </c>
      <c r="R351" t="s">
        <v>22</v>
      </c>
      <c r="S351" s="2">
        <v>20734</v>
      </c>
    </row>
    <row r="352" spans="1:19" x14ac:dyDescent="0.25">
      <c r="A352" t="s">
        <v>395</v>
      </c>
      <c r="B352" t="s">
        <v>396</v>
      </c>
      <c r="C352" t="s">
        <v>429</v>
      </c>
      <c r="D352" t="s">
        <v>22</v>
      </c>
      <c r="E352" t="s">
        <v>22</v>
      </c>
      <c r="F352" t="s">
        <v>22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>
        <v>10567</v>
      </c>
      <c r="O352" t="s">
        <v>22</v>
      </c>
      <c r="P352" t="s">
        <v>22</v>
      </c>
      <c r="Q352" t="s">
        <v>22</v>
      </c>
      <c r="R352" t="s">
        <v>22</v>
      </c>
      <c r="S352" s="2">
        <v>10567</v>
      </c>
    </row>
    <row r="353" spans="1:19" x14ac:dyDescent="0.25">
      <c r="A353" t="s">
        <v>395</v>
      </c>
      <c r="B353" t="s">
        <v>396</v>
      </c>
      <c r="C353" t="s">
        <v>430</v>
      </c>
      <c r="D353" t="s">
        <v>22</v>
      </c>
      <c r="E353" t="s">
        <v>22</v>
      </c>
      <c r="F353" t="s">
        <v>22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>
        <v>1627</v>
      </c>
      <c r="O353" t="s">
        <v>22</v>
      </c>
      <c r="P353" t="s">
        <v>22</v>
      </c>
      <c r="Q353" t="s">
        <v>22</v>
      </c>
      <c r="R353" t="s">
        <v>22</v>
      </c>
      <c r="S353" s="2">
        <v>1627</v>
      </c>
    </row>
    <row r="354" spans="1:19" x14ac:dyDescent="0.25">
      <c r="A354" t="s">
        <v>395</v>
      </c>
      <c r="B354" t="s">
        <v>396</v>
      </c>
      <c r="C354" t="s">
        <v>431</v>
      </c>
      <c r="D354" t="s">
        <v>22</v>
      </c>
      <c r="E354" t="s">
        <v>22</v>
      </c>
      <c r="F354" t="s">
        <v>22</v>
      </c>
      <c r="G354" t="s">
        <v>22</v>
      </c>
      <c r="H354">
        <v>68155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  <c r="Q354" t="s">
        <v>22</v>
      </c>
      <c r="R354" t="s">
        <v>22</v>
      </c>
      <c r="S354" s="2">
        <v>68155</v>
      </c>
    </row>
    <row r="355" spans="1:19" x14ac:dyDescent="0.25">
      <c r="A355" t="s">
        <v>395</v>
      </c>
      <c r="B355" t="s">
        <v>396</v>
      </c>
      <c r="C355" t="s">
        <v>432</v>
      </c>
      <c r="D355" t="s">
        <v>22</v>
      </c>
      <c r="E355" t="s">
        <v>22</v>
      </c>
      <c r="F355" t="s">
        <v>22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>
        <v>16359</v>
      </c>
      <c r="O355" t="s">
        <v>22</v>
      </c>
      <c r="P355" t="s">
        <v>22</v>
      </c>
      <c r="Q355" t="s">
        <v>22</v>
      </c>
      <c r="R355" t="s">
        <v>22</v>
      </c>
      <c r="S355" s="2">
        <v>16359</v>
      </c>
    </row>
    <row r="356" spans="1:19" x14ac:dyDescent="0.25">
      <c r="A356" t="s">
        <v>395</v>
      </c>
      <c r="B356" t="s">
        <v>396</v>
      </c>
      <c r="C356" t="s">
        <v>433</v>
      </c>
      <c r="D356" t="s">
        <v>22</v>
      </c>
      <c r="E356" t="s">
        <v>22</v>
      </c>
      <c r="F356" t="s">
        <v>22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>
        <v>52115</v>
      </c>
      <c r="O356" t="s">
        <v>22</v>
      </c>
      <c r="P356" t="s">
        <v>22</v>
      </c>
      <c r="Q356" t="s">
        <v>22</v>
      </c>
      <c r="R356" t="s">
        <v>22</v>
      </c>
      <c r="S356" s="2">
        <v>52115</v>
      </c>
    </row>
    <row r="357" spans="1:19" x14ac:dyDescent="0.25">
      <c r="A357" t="s">
        <v>395</v>
      </c>
      <c r="B357" t="s">
        <v>396</v>
      </c>
      <c r="C357" t="s">
        <v>434</v>
      </c>
      <c r="D357" t="s">
        <v>22</v>
      </c>
      <c r="E357" t="s">
        <v>22</v>
      </c>
      <c r="F357" t="s">
        <v>22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>
        <v>25229</v>
      </c>
      <c r="O357" t="s">
        <v>22</v>
      </c>
      <c r="P357" t="s">
        <v>22</v>
      </c>
      <c r="Q357" t="s">
        <v>22</v>
      </c>
      <c r="R357" t="s">
        <v>22</v>
      </c>
      <c r="S357" s="2">
        <v>25229</v>
      </c>
    </row>
    <row r="358" spans="1:19" x14ac:dyDescent="0.25">
      <c r="A358" t="s">
        <v>395</v>
      </c>
      <c r="B358" t="s">
        <v>396</v>
      </c>
      <c r="C358" t="s">
        <v>435</v>
      </c>
      <c r="D358" t="s">
        <v>22</v>
      </c>
      <c r="E358" t="s">
        <v>22</v>
      </c>
      <c r="F358" t="s">
        <v>22</v>
      </c>
      <c r="G358" t="s">
        <v>22</v>
      </c>
      <c r="H358">
        <v>224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  <c r="Q358" t="s">
        <v>22</v>
      </c>
      <c r="R358" t="s">
        <v>22</v>
      </c>
      <c r="S358" s="2">
        <v>224</v>
      </c>
    </row>
    <row r="359" spans="1:19" x14ac:dyDescent="0.25">
      <c r="A359" t="s">
        <v>395</v>
      </c>
      <c r="B359" t="s">
        <v>396</v>
      </c>
      <c r="C359" t="s">
        <v>436</v>
      </c>
      <c r="D359" t="s">
        <v>22</v>
      </c>
      <c r="E359" t="s">
        <v>22</v>
      </c>
      <c r="F359" t="s">
        <v>22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>
        <v>21000</v>
      </c>
      <c r="O359" t="s">
        <v>22</v>
      </c>
      <c r="P359" t="s">
        <v>22</v>
      </c>
      <c r="Q359" t="s">
        <v>22</v>
      </c>
      <c r="R359" t="s">
        <v>22</v>
      </c>
      <c r="S359" s="2">
        <v>21000</v>
      </c>
    </row>
    <row r="360" spans="1:19" x14ac:dyDescent="0.25">
      <c r="A360" t="s">
        <v>395</v>
      </c>
      <c r="B360" t="s">
        <v>396</v>
      </c>
      <c r="C360" t="s">
        <v>437</v>
      </c>
      <c r="D360" t="s">
        <v>22</v>
      </c>
      <c r="E360" t="s">
        <v>22</v>
      </c>
      <c r="F360" t="s">
        <v>22</v>
      </c>
      <c r="G360" t="s">
        <v>22</v>
      </c>
      <c r="H360" t="s">
        <v>22</v>
      </c>
      <c r="I360" t="s">
        <v>22</v>
      </c>
      <c r="J360" t="s">
        <v>22</v>
      </c>
      <c r="K360" t="s">
        <v>22</v>
      </c>
      <c r="L360" t="s">
        <v>22</v>
      </c>
      <c r="M360" t="s">
        <v>22</v>
      </c>
      <c r="N360">
        <v>30262</v>
      </c>
      <c r="O360" t="s">
        <v>22</v>
      </c>
      <c r="P360" t="s">
        <v>22</v>
      </c>
      <c r="Q360" t="s">
        <v>22</v>
      </c>
      <c r="R360" t="s">
        <v>22</v>
      </c>
      <c r="S360" s="2">
        <v>30262</v>
      </c>
    </row>
    <row r="361" spans="1:19" x14ac:dyDescent="0.25">
      <c r="A361" t="s">
        <v>395</v>
      </c>
      <c r="B361" t="s">
        <v>396</v>
      </c>
      <c r="C361" t="s">
        <v>438</v>
      </c>
      <c r="D361" t="s">
        <v>22</v>
      </c>
      <c r="E361" t="s">
        <v>22</v>
      </c>
      <c r="F361" t="s">
        <v>22</v>
      </c>
      <c r="G361" t="s">
        <v>22</v>
      </c>
      <c r="H361">
        <v>6304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  <c r="Q361" t="s">
        <v>22</v>
      </c>
      <c r="R361" t="s">
        <v>22</v>
      </c>
      <c r="S361" s="2">
        <v>6304</v>
      </c>
    </row>
    <row r="362" spans="1:19" x14ac:dyDescent="0.25">
      <c r="A362" t="s">
        <v>395</v>
      </c>
      <c r="B362" t="s">
        <v>396</v>
      </c>
      <c r="C362" t="s">
        <v>439</v>
      </c>
      <c r="D362" t="s">
        <v>22</v>
      </c>
      <c r="E362" t="s">
        <v>22</v>
      </c>
      <c r="F362" t="s">
        <v>22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>
        <v>9433</v>
      </c>
      <c r="O362" t="s">
        <v>22</v>
      </c>
      <c r="P362" t="s">
        <v>22</v>
      </c>
      <c r="Q362" t="s">
        <v>22</v>
      </c>
      <c r="R362" t="s">
        <v>22</v>
      </c>
      <c r="S362" s="2">
        <v>9433</v>
      </c>
    </row>
    <row r="363" spans="1:19" x14ac:dyDescent="0.25">
      <c r="A363" t="s">
        <v>395</v>
      </c>
      <c r="B363" t="s">
        <v>396</v>
      </c>
      <c r="C363" t="s">
        <v>440</v>
      </c>
      <c r="D363" t="s">
        <v>22</v>
      </c>
      <c r="E363" t="s">
        <v>22</v>
      </c>
      <c r="F363" t="s">
        <v>22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>
        <v>19744</v>
      </c>
      <c r="O363" t="s">
        <v>22</v>
      </c>
      <c r="P363" t="s">
        <v>22</v>
      </c>
      <c r="Q363" t="s">
        <v>22</v>
      </c>
      <c r="R363" t="s">
        <v>22</v>
      </c>
      <c r="S363" s="2">
        <v>19744</v>
      </c>
    </row>
    <row r="364" spans="1:19" x14ac:dyDescent="0.25">
      <c r="A364" t="s">
        <v>395</v>
      </c>
      <c r="B364" t="s">
        <v>396</v>
      </c>
      <c r="C364" t="s">
        <v>441</v>
      </c>
      <c r="D364" t="s">
        <v>22</v>
      </c>
      <c r="E364" t="s">
        <v>22</v>
      </c>
      <c r="F364" t="s">
        <v>22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>
        <v>3277</v>
      </c>
      <c r="O364" t="s">
        <v>22</v>
      </c>
      <c r="P364" t="s">
        <v>22</v>
      </c>
      <c r="Q364" t="s">
        <v>22</v>
      </c>
      <c r="R364" t="s">
        <v>22</v>
      </c>
      <c r="S364" s="2">
        <v>3277</v>
      </c>
    </row>
    <row r="365" spans="1:19" x14ac:dyDescent="0.25">
      <c r="A365" t="s">
        <v>395</v>
      </c>
      <c r="B365" t="s">
        <v>396</v>
      </c>
      <c r="C365" t="s">
        <v>442</v>
      </c>
      <c r="D365" t="s">
        <v>22</v>
      </c>
      <c r="E365" t="s">
        <v>22</v>
      </c>
      <c r="F365" t="s">
        <v>22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>
        <v>960</v>
      </c>
      <c r="O365" t="s">
        <v>22</v>
      </c>
      <c r="P365" t="s">
        <v>22</v>
      </c>
      <c r="Q365" t="s">
        <v>22</v>
      </c>
      <c r="R365" t="s">
        <v>22</v>
      </c>
      <c r="S365" s="2">
        <v>960</v>
      </c>
    </row>
    <row r="366" spans="1:19" x14ac:dyDescent="0.25">
      <c r="A366" t="s">
        <v>395</v>
      </c>
      <c r="B366" t="s">
        <v>443</v>
      </c>
      <c r="C366" t="s">
        <v>444</v>
      </c>
      <c r="D366" t="s">
        <v>22</v>
      </c>
      <c r="E366" t="s">
        <v>22</v>
      </c>
      <c r="F366" t="s">
        <v>22</v>
      </c>
      <c r="G366" t="s">
        <v>22</v>
      </c>
      <c r="H366" t="s">
        <v>22</v>
      </c>
      <c r="I366" t="s">
        <v>22</v>
      </c>
      <c r="J366">
        <v>6000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  <c r="Q366" t="s">
        <v>22</v>
      </c>
      <c r="R366" t="s">
        <v>22</v>
      </c>
      <c r="S366" s="2">
        <v>6000</v>
      </c>
    </row>
    <row r="367" spans="1:19" x14ac:dyDescent="0.25">
      <c r="A367" t="s">
        <v>395</v>
      </c>
      <c r="B367" t="s">
        <v>443</v>
      </c>
      <c r="C367" t="s">
        <v>445</v>
      </c>
      <c r="D367" t="s">
        <v>22</v>
      </c>
      <c r="E367" t="s">
        <v>22</v>
      </c>
      <c r="F367" t="s">
        <v>22</v>
      </c>
      <c r="G367" t="s">
        <v>22</v>
      </c>
      <c r="H367" t="s">
        <v>22</v>
      </c>
      <c r="I367">
        <v>4000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  <c r="Q367" t="s">
        <v>22</v>
      </c>
      <c r="R367" t="s">
        <v>22</v>
      </c>
      <c r="S367" s="2">
        <v>4000</v>
      </c>
    </row>
    <row r="368" spans="1:19" x14ac:dyDescent="0.25">
      <c r="A368" t="s">
        <v>395</v>
      </c>
      <c r="B368" t="s">
        <v>446</v>
      </c>
      <c r="C368" t="s">
        <v>447</v>
      </c>
      <c r="D368" t="s">
        <v>22</v>
      </c>
      <c r="E368" t="s">
        <v>22</v>
      </c>
      <c r="F368" t="s">
        <v>22</v>
      </c>
      <c r="G368" t="s">
        <v>22</v>
      </c>
      <c r="H368">
        <v>300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  <c r="Q368" t="s">
        <v>22</v>
      </c>
      <c r="R368" t="s">
        <v>22</v>
      </c>
      <c r="S368" s="2">
        <v>300</v>
      </c>
    </row>
    <row r="369" spans="1:19" x14ac:dyDescent="0.25">
      <c r="A369" t="s">
        <v>395</v>
      </c>
      <c r="B369" t="s">
        <v>446</v>
      </c>
      <c r="C369" t="s">
        <v>448</v>
      </c>
      <c r="D369" t="s">
        <v>22</v>
      </c>
      <c r="E369" t="s">
        <v>22</v>
      </c>
      <c r="F369" t="s">
        <v>22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>
        <v>4000</v>
      </c>
      <c r="O369" t="s">
        <v>22</v>
      </c>
      <c r="P369" t="s">
        <v>22</v>
      </c>
      <c r="Q369" t="s">
        <v>22</v>
      </c>
      <c r="R369" t="s">
        <v>22</v>
      </c>
      <c r="S369" s="2">
        <v>4000</v>
      </c>
    </row>
    <row r="370" spans="1:19" x14ac:dyDescent="0.25">
      <c r="A370" t="s">
        <v>395</v>
      </c>
      <c r="B370" t="s">
        <v>449</v>
      </c>
      <c r="C370" t="s">
        <v>450</v>
      </c>
      <c r="D370" t="s">
        <v>22</v>
      </c>
      <c r="E370" t="s">
        <v>22</v>
      </c>
      <c r="F370" t="s">
        <v>22</v>
      </c>
      <c r="G370" t="s">
        <v>22</v>
      </c>
      <c r="H370" t="s">
        <v>22</v>
      </c>
      <c r="I370" t="s">
        <v>22</v>
      </c>
      <c r="J370">
        <v>48000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  <c r="Q370" t="s">
        <v>22</v>
      </c>
      <c r="R370" t="s">
        <v>22</v>
      </c>
      <c r="S370" s="2">
        <v>48000</v>
      </c>
    </row>
    <row r="371" spans="1:19" x14ac:dyDescent="0.25">
      <c r="A371" t="s">
        <v>395</v>
      </c>
      <c r="B371" t="s">
        <v>451</v>
      </c>
      <c r="C371" t="s">
        <v>452</v>
      </c>
      <c r="D371" t="s">
        <v>22</v>
      </c>
      <c r="E371" t="s">
        <v>22</v>
      </c>
      <c r="F371" t="s">
        <v>22</v>
      </c>
      <c r="G371" t="s">
        <v>22</v>
      </c>
      <c r="H371" t="s">
        <v>22</v>
      </c>
      <c r="I371" t="s">
        <v>22</v>
      </c>
      <c r="J371">
        <v>48000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  <c r="Q371" t="s">
        <v>22</v>
      </c>
      <c r="R371" t="s">
        <v>22</v>
      </c>
      <c r="S371" s="2">
        <v>48000</v>
      </c>
    </row>
    <row r="372" spans="1:19" x14ac:dyDescent="0.25">
      <c r="A372" t="s">
        <v>395</v>
      </c>
      <c r="B372" t="s">
        <v>451</v>
      </c>
      <c r="C372" t="s">
        <v>453</v>
      </c>
      <c r="D372" t="s">
        <v>22</v>
      </c>
      <c r="E372" t="s">
        <v>22</v>
      </c>
      <c r="F372" t="s">
        <v>22</v>
      </c>
      <c r="G372" t="s">
        <v>22</v>
      </c>
      <c r="H372" t="s">
        <v>22</v>
      </c>
      <c r="I372" t="s">
        <v>22</v>
      </c>
      <c r="J372">
        <v>402000</v>
      </c>
      <c r="K372" t="s">
        <v>22</v>
      </c>
      <c r="L372" t="s">
        <v>22</v>
      </c>
      <c r="M372" t="s">
        <v>22</v>
      </c>
      <c r="N372" t="s">
        <v>22</v>
      </c>
      <c r="O372" t="s">
        <v>22</v>
      </c>
      <c r="P372" t="s">
        <v>22</v>
      </c>
      <c r="Q372" t="s">
        <v>22</v>
      </c>
      <c r="R372" t="s">
        <v>22</v>
      </c>
      <c r="S372" s="2">
        <v>402000</v>
      </c>
    </row>
    <row r="373" spans="1:19" x14ac:dyDescent="0.25">
      <c r="A373" t="s">
        <v>395</v>
      </c>
      <c r="B373" t="s">
        <v>451</v>
      </c>
      <c r="C373" t="s">
        <v>454</v>
      </c>
      <c r="D373" t="s">
        <v>22</v>
      </c>
      <c r="E373">
        <v>10000</v>
      </c>
      <c r="F373" t="s">
        <v>22</v>
      </c>
      <c r="G373" t="s">
        <v>22</v>
      </c>
      <c r="H373" t="s">
        <v>22</v>
      </c>
      <c r="I373">
        <v>8000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  <c r="Q373" t="s">
        <v>22</v>
      </c>
      <c r="R373" t="s">
        <v>22</v>
      </c>
      <c r="S373" s="2">
        <v>18000</v>
      </c>
    </row>
    <row r="374" spans="1:19" x14ac:dyDescent="0.25">
      <c r="A374" t="s">
        <v>395</v>
      </c>
      <c r="B374" t="s">
        <v>451</v>
      </c>
      <c r="C374" t="s">
        <v>455</v>
      </c>
      <c r="D374" t="s">
        <v>22</v>
      </c>
      <c r="E374">
        <v>4000</v>
      </c>
      <c r="F374" t="s">
        <v>22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  <c r="Q374" t="s">
        <v>22</v>
      </c>
      <c r="R374" t="s">
        <v>22</v>
      </c>
      <c r="S374" s="2">
        <v>4000</v>
      </c>
    </row>
    <row r="375" spans="1:19" x14ac:dyDescent="0.25">
      <c r="A375" t="s">
        <v>395</v>
      </c>
      <c r="B375" t="s">
        <v>451</v>
      </c>
      <c r="C375" t="s">
        <v>456</v>
      </c>
      <c r="D375" t="s">
        <v>22</v>
      </c>
      <c r="E375" t="s">
        <v>22</v>
      </c>
      <c r="F375" t="s">
        <v>22</v>
      </c>
      <c r="G375" t="s">
        <v>22</v>
      </c>
      <c r="H375" t="s">
        <v>22</v>
      </c>
      <c r="I375" t="s">
        <v>22</v>
      </c>
      <c r="J375">
        <v>67200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  <c r="Q375" t="s">
        <v>22</v>
      </c>
      <c r="R375" t="s">
        <v>22</v>
      </c>
      <c r="S375" s="2">
        <v>67200</v>
      </c>
    </row>
    <row r="376" spans="1:19" x14ac:dyDescent="0.25">
      <c r="A376" t="s">
        <v>395</v>
      </c>
      <c r="B376" t="s">
        <v>451</v>
      </c>
      <c r="C376" t="s">
        <v>457</v>
      </c>
      <c r="D376" t="s">
        <v>22</v>
      </c>
      <c r="E376" t="s">
        <v>22</v>
      </c>
      <c r="F376" t="s">
        <v>22</v>
      </c>
      <c r="G376" t="s">
        <v>22</v>
      </c>
      <c r="H376" t="s">
        <v>22</v>
      </c>
      <c r="I376" t="s">
        <v>22</v>
      </c>
      <c r="J376">
        <v>86000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  <c r="Q376" t="s">
        <v>22</v>
      </c>
      <c r="R376" t="s">
        <v>22</v>
      </c>
      <c r="S376" s="2">
        <v>86000</v>
      </c>
    </row>
    <row r="377" spans="1:19" x14ac:dyDescent="0.25">
      <c r="A377" t="s">
        <v>395</v>
      </c>
      <c r="B377" t="s">
        <v>451</v>
      </c>
      <c r="C377" t="s">
        <v>458</v>
      </c>
      <c r="D377" t="s">
        <v>22</v>
      </c>
      <c r="E377" t="s">
        <v>22</v>
      </c>
      <c r="F377" t="s">
        <v>22</v>
      </c>
      <c r="G377">
        <v>690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  <c r="Q377" t="s">
        <v>22</v>
      </c>
      <c r="R377" t="s">
        <v>22</v>
      </c>
      <c r="S377" s="2">
        <v>690</v>
      </c>
    </row>
    <row r="378" spans="1:19" x14ac:dyDescent="0.25">
      <c r="A378" t="s">
        <v>395</v>
      </c>
      <c r="B378" t="s">
        <v>451</v>
      </c>
      <c r="C378" t="s">
        <v>459</v>
      </c>
      <c r="D378" t="s">
        <v>22</v>
      </c>
      <c r="E378">
        <v>3000</v>
      </c>
      <c r="F378" t="s">
        <v>22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  <c r="Q378" t="s">
        <v>22</v>
      </c>
      <c r="R378" t="s">
        <v>22</v>
      </c>
      <c r="S378" s="2">
        <v>3000</v>
      </c>
    </row>
    <row r="379" spans="1:19" x14ac:dyDescent="0.25">
      <c r="A379" t="s">
        <v>395</v>
      </c>
      <c r="B379" t="s">
        <v>451</v>
      </c>
      <c r="C379" t="s">
        <v>460</v>
      </c>
      <c r="D379" t="s">
        <v>22</v>
      </c>
      <c r="E379">
        <v>3000</v>
      </c>
      <c r="F379" t="s">
        <v>22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  <c r="Q379" t="s">
        <v>22</v>
      </c>
      <c r="R379" t="s">
        <v>22</v>
      </c>
      <c r="S379" s="2">
        <v>3000</v>
      </c>
    </row>
    <row r="380" spans="1:19" x14ac:dyDescent="0.25">
      <c r="A380" t="s">
        <v>395</v>
      </c>
      <c r="B380" t="s">
        <v>451</v>
      </c>
      <c r="C380" t="s">
        <v>461</v>
      </c>
      <c r="D380" t="s">
        <v>22</v>
      </c>
      <c r="E380" t="s">
        <v>22</v>
      </c>
      <c r="F380" t="s">
        <v>22</v>
      </c>
      <c r="G380" t="s">
        <v>22</v>
      </c>
      <c r="H380" t="s">
        <v>22</v>
      </c>
      <c r="I380" t="s">
        <v>22</v>
      </c>
      <c r="J380">
        <v>5600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  <c r="Q380" t="s">
        <v>22</v>
      </c>
      <c r="R380" t="s">
        <v>22</v>
      </c>
      <c r="S380" s="2">
        <v>5600</v>
      </c>
    </row>
    <row r="381" spans="1:19" x14ac:dyDescent="0.25">
      <c r="A381" t="s">
        <v>395</v>
      </c>
      <c r="B381" t="s">
        <v>462</v>
      </c>
      <c r="C381" t="s">
        <v>463</v>
      </c>
      <c r="D381" t="s">
        <v>22</v>
      </c>
      <c r="E381" t="s">
        <v>22</v>
      </c>
      <c r="F381" t="s">
        <v>22</v>
      </c>
      <c r="G381">
        <v>6600</v>
      </c>
      <c r="H381" t="s">
        <v>22</v>
      </c>
      <c r="I381" t="s">
        <v>22</v>
      </c>
      <c r="J381">
        <v>78000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  <c r="Q381" t="s">
        <v>22</v>
      </c>
      <c r="R381" t="s">
        <v>22</v>
      </c>
      <c r="S381" s="2">
        <v>84600</v>
      </c>
    </row>
    <row r="382" spans="1:19" x14ac:dyDescent="0.25">
      <c r="A382" t="s">
        <v>395</v>
      </c>
      <c r="B382" t="s">
        <v>462</v>
      </c>
      <c r="C382" t="s">
        <v>464</v>
      </c>
      <c r="D382" t="s">
        <v>22</v>
      </c>
      <c r="E382" t="s">
        <v>22</v>
      </c>
      <c r="F382" t="s">
        <v>22</v>
      </c>
      <c r="G382" t="s">
        <v>22</v>
      </c>
      <c r="H382" t="s">
        <v>22</v>
      </c>
      <c r="I382">
        <v>30000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  <c r="Q382" t="s">
        <v>22</v>
      </c>
      <c r="R382" t="s">
        <v>22</v>
      </c>
      <c r="S382" s="2">
        <v>30000</v>
      </c>
    </row>
    <row r="383" spans="1:19" x14ac:dyDescent="0.25">
      <c r="A383" t="s">
        <v>395</v>
      </c>
      <c r="B383" t="s">
        <v>462</v>
      </c>
      <c r="C383" t="s">
        <v>465</v>
      </c>
      <c r="D383" t="s">
        <v>22</v>
      </c>
      <c r="E383">
        <v>12000</v>
      </c>
      <c r="F383" t="s">
        <v>22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  <c r="Q383" t="s">
        <v>22</v>
      </c>
      <c r="R383" t="s">
        <v>22</v>
      </c>
      <c r="S383" s="2">
        <v>12000</v>
      </c>
    </row>
    <row r="384" spans="1:19" x14ac:dyDescent="0.25">
      <c r="A384" t="s">
        <v>395</v>
      </c>
      <c r="B384" t="s">
        <v>466</v>
      </c>
      <c r="C384" t="s">
        <v>467</v>
      </c>
      <c r="D384" t="s">
        <v>22</v>
      </c>
      <c r="E384">
        <v>3000</v>
      </c>
      <c r="F384" t="s">
        <v>22</v>
      </c>
      <c r="G384" t="s">
        <v>22</v>
      </c>
      <c r="H384" t="s">
        <v>22</v>
      </c>
      <c r="I384" t="s">
        <v>22</v>
      </c>
      <c r="J384" t="s">
        <v>22</v>
      </c>
      <c r="K384" t="s">
        <v>22</v>
      </c>
      <c r="L384" t="s">
        <v>22</v>
      </c>
      <c r="M384" t="s">
        <v>22</v>
      </c>
      <c r="N384" t="s">
        <v>22</v>
      </c>
      <c r="O384" t="s">
        <v>22</v>
      </c>
      <c r="P384" t="s">
        <v>22</v>
      </c>
      <c r="Q384" t="s">
        <v>22</v>
      </c>
      <c r="R384" t="s">
        <v>22</v>
      </c>
      <c r="S384" s="2">
        <v>3000</v>
      </c>
    </row>
    <row r="385" spans="1:19" x14ac:dyDescent="0.25">
      <c r="A385" t="s">
        <v>395</v>
      </c>
      <c r="B385" t="s">
        <v>466</v>
      </c>
      <c r="C385" t="s">
        <v>468</v>
      </c>
      <c r="D385" t="s">
        <v>22</v>
      </c>
      <c r="E385">
        <v>4200</v>
      </c>
      <c r="F385" t="s">
        <v>22</v>
      </c>
      <c r="G385" t="s">
        <v>22</v>
      </c>
      <c r="H385" t="s">
        <v>22</v>
      </c>
      <c r="I385" t="s">
        <v>22</v>
      </c>
      <c r="J385">
        <v>72000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  <c r="Q385" t="s">
        <v>22</v>
      </c>
      <c r="R385" t="s">
        <v>22</v>
      </c>
      <c r="S385" s="2">
        <v>76200</v>
      </c>
    </row>
    <row r="386" spans="1:19" x14ac:dyDescent="0.25">
      <c r="A386" t="s">
        <v>395</v>
      </c>
      <c r="B386" t="s">
        <v>466</v>
      </c>
      <c r="C386" t="s">
        <v>469</v>
      </c>
      <c r="D386" t="s">
        <v>22</v>
      </c>
      <c r="E386">
        <v>3000</v>
      </c>
      <c r="F386" t="s">
        <v>22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  <c r="Q386" t="s">
        <v>22</v>
      </c>
      <c r="R386" t="s">
        <v>22</v>
      </c>
      <c r="S386" s="2">
        <v>3000</v>
      </c>
    </row>
    <row r="387" spans="1:19" x14ac:dyDescent="0.25">
      <c r="A387" t="s">
        <v>395</v>
      </c>
      <c r="B387" t="s">
        <v>466</v>
      </c>
      <c r="C387" t="s">
        <v>470</v>
      </c>
      <c r="D387" t="s">
        <v>22</v>
      </c>
      <c r="E387">
        <v>9500</v>
      </c>
      <c r="F387" t="s">
        <v>22</v>
      </c>
      <c r="G387">
        <v>10000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  <c r="Q387" t="s">
        <v>22</v>
      </c>
      <c r="R387" t="s">
        <v>22</v>
      </c>
      <c r="S387" s="2">
        <v>19500</v>
      </c>
    </row>
    <row r="388" spans="1:19" x14ac:dyDescent="0.25">
      <c r="A388" t="s">
        <v>395</v>
      </c>
      <c r="B388" t="s">
        <v>466</v>
      </c>
      <c r="C388" t="s">
        <v>471</v>
      </c>
      <c r="D388" t="s">
        <v>22</v>
      </c>
      <c r="E388">
        <v>7000</v>
      </c>
      <c r="F388" t="s">
        <v>22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  <c r="Q388" t="s">
        <v>22</v>
      </c>
      <c r="R388" t="s">
        <v>22</v>
      </c>
      <c r="S388" s="2">
        <v>7000</v>
      </c>
    </row>
    <row r="389" spans="1:19" x14ac:dyDescent="0.25">
      <c r="A389" t="s">
        <v>395</v>
      </c>
      <c r="B389" t="s">
        <v>466</v>
      </c>
      <c r="C389" t="s">
        <v>472</v>
      </c>
      <c r="D389" t="s">
        <v>22</v>
      </c>
      <c r="E389">
        <v>2000</v>
      </c>
      <c r="F389" t="s">
        <v>22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  <c r="Q389" t="s">
        <v>22</v>
      </c>
      <c r="R389" t="s">
        <v>22</v>
      </c>
      <c r="S389" s="2">
        <v>2000</v>
      </c>
    </row>
    <row r="390" spans="1:19" x14ac:dyDescent="0.25">
      <c r="A390" t="s">
        <v>395</v>
      </c>
      <c r="B390" t="s">
        <v>466</v>
      </c>
      <c r="C390" t="s">
        <v>473</v>
      </c>
      <c r="D390" t="s">
        <v>22</v>
      </c>
      <c r="E390">
        <v>1840</v>
      </c>
      <c r="F390" t="s">
        <v>22</v>
      </c>
      <c r="G390" t="s">
        <v>22</v>
      </c>
      <c r="H390" t="s">
        <v>22</v>
      </c>
      <c r="I390">
        <v>15000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  <c r="Q390" t="s">
        <v>22</v>
      </c>
      <c r="R390" t="s">
        <v>22</v>
      </c>
      <c r="S390" s="2">
        <v>16840</v>
      </c>
    </row>
    <row r="391" spans="1:19" x14ac:dyDescent="0.25">
      <c r="A391" t="s">
        <v>395</v>
      </c>
      <c r="B391" t="s">
        <v>466</v>
      </c>
      <c r="C391" t="s">
        <v>474</v>
      </c>
      <c r="D391" t="s">
        <v>22</v>
      </c>
      <c r="E391">
        <v>6300</v>
      </c>
      <c r="F391" t="s">
        <v>22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  <c r="Q391" t="s">
        <v>22</v>
      </c>
      <c r="R391" t="s">
        <v>22</v>
      </c>
      <c r="S391" s="2">
        <v>6300</v>
      </c>
    </row>
    <row r="392" spans="1:19" x14ac:dyDescent="0.25">
      <c r="A392" t="s">
        <v>395</v>
      </c>
      <c r="B392" t="s">
        <v>466</v>
      </c>
      <c r="C392" t="s">
        <v>475</v>
      </c>
      <c r="D392" t="s">
        <v>22</v>
      </c>
      <c r="E392">
        <v>3000</v>
      </c>
      <c r="F392" t="s">
        <v>22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  <c r="Q392" t="s">
        <v>22</v>
      </c>
      <c r="R392" t="s">
        <v>22</v>
      </c>
      <c r="S392" s="2">
        <v>3000</v>
      </c>
    </row>
    <row r="393" spans="1:19" x14ac:dyDescent="0.25">
      <c r="A393" t="s">
        <v>395</v>
      </c>
      <c r="B393" t="s">
        <v>466</v>
      </c>
      <c r="C393" t="s">
        <v>476</v>
      </c>
      <c r="D393" t="s">
        <v>22</v>
      </c>
      <c r="E393">
        <v>1500</v>
      </c>
      <c r="F393" t="s">
        <v>22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  <c r="Q393" t="s">
        <v>22</v>
      </c>
      <c r="R393" t="s">
        <v>22</v>
      </c>
      <c r="S393" s="2">
        <v>1500</v>
      </c>
    </row>
    <row r="394" spans="1:19" x14ac:dyDescent="0.25">
      <c r="A394" t="s">
        <v>395</v>
      </c>
      <c r="B394" t="s">
        <v>477</v>
      </c>
      <c r="C394" t="s">
        <v>478</v>
      </c>
      <c r="D394" t="s">
        <v>22</v>
      </c>
      <c r="E394">
        <v>4000</v>
      </c>
      <c r="F394" t="s">
        <v>22</v>
      </c>
      <c r="G394" t="s">
        <v>22</v>
      </c>
      <c r="H394">
        <v>2000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  <c r="Q394" t="s">
        <v>22</v>
      </c>
      <c r="R394" t="s">
        <v>22</v>
      </c>
      <c r="S394" s="2">
        <v>6000</v>
      </c>
    </row>
    <row r="395" spans="1:19" x14ac:dyDescent="0.25">
      <c r="A395" t="s">
        <v>395</v>
      </c>
      <c r="B395" t="s">
        <v>479</v>
      </c>
      <c r="C395" t="s">
        <v>480</v>
      </c>
      <c r="D395" t="s">
        <v>22</v>
      </c>
      <c r="E395">
        <v>3000</v>
      </c>
      <c r="F395" t="s">
        <v>22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  <c r="Q395" t="s">
        <v>22</v>
      </c>
      <c r="R395" t="s">
        <v>22</v>
      </c>
      <c r="S395" s="2">
        <v>3000</v>
      </c>
    </row>
    <row r="396" spans="1:19" x14ac:dyDescent="0.25">
      <c r="A396" t="s">
        <v>395</v>
      </c>
      <c r="B396" t="s">
        <v>479</v>
      </c>
      <c r="C396" t="s">
        <v>481</v>
      </c>
      <c r="D396" t="s">
        <v>22</v>
      </c>
      <c r="E396" t="s">
        <v>22</v>
      </c>
      <c r="F396" t="s">
        <v>22</v>
      </c>
      <c r="G396">
        <v>10000</v>
      </c>
      <c r="H396" t="s">
        <v>22</v>
      </c>
      <c r="I396">
        <v>16000</v>
      </c>
      <c r="J396" t="s">
        <v>22</v>
      </c>
      <c r="K396" t="s">
        <v>22</v>
      </c>
      <c r="L396" t="s">
        <v>22</v>
      </c>
      <c r="M396" t="s">
        <v>22</v>
      </c>
      <c r="N396" t="s">
        <v>22</v>
      </c>
      <c r="O396" t="s">
        <v>22</v>
      </c>
      <c r="P396" t="s">
        <v>22</v>
      </c>
      <c r="Q396" t="s">
        <v>22</v>
      </c>
      <c r="R396" t="s">
        <v>22</v>
      </c>
      <c r="S396" s="2">
        <v>26000</v>
      </c>
    </row>
    <row r="397" spans="1:19" x14ac:dyDescent="0.25">
      <c r="A397" t="s">
        <v>395</v>
      </c>
      <c r="B397" t="s">
        <v>479</v>
      </c>
      <c r="C397" t="s">
        <v>482</v>
      </c>
      <c r="D397" t="s">
        <v>22</v>
      </c>
      <c r="E397" t="s">
        <v>22</v>
      </c>
      <c r="F397" t="s">
        <v>22</v>
      </c>
      <c r="G397" t="s">
        <v>22</v>
      </c>
      <c r="H397" t="s">
        <v>22</v>
      </c>
      <c r="I397">
        <v>24000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  <c r="Q397" t="s">
        <v>22</v>
      </c>
      <c r="R397" t="s">
        <v>22</v>
      </c>
      <c r="S397" s="2">
        <v>24000</v>
      </c>
    </row>
    <row r="398" spans="1:19" x14ac:dyDescent="0.25">
      <c r="A398" t="s">
        <v>395</v>
      </c>
      <c r="B398" t="s">
        <v>479</v>
      </c>
      <c r="C398" t="s">
        <v>483</v>
      </c>
      <c r="D398" t="s">
        <v>22</v>
      </c>
      <c r="E398">
        <v>3000</v>
      </c>
      <c r="F398" t="s">
        <v>22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  <c r="Q398" t="s">
        <v>22</v>
      </c>
      <c r="R398" t="s">
        <v>22</v>
      </c>
      <c r="S398" s="2">
        <v>3000</v>
      </c>
    </row>
    <row r="399" spans="1:19" x14ac:dyDescent="0.25">
      <c r="A399" t="s">
        <v>395</v>
      </c>
      <c r="B399" t="s">
        <v>484</v>
      </c>
      <c r="C399" t="s">
        <v>485</v>
      </c>
      <c r="D399" t="s">
        <v>22</v>
      </c>
      <c r="E399" t="s">
        <v>22</v>
      </c>
      <c r="F399" t="s">
        <v>22</v>
      </c>
      <c r="G399" t="s">
        <v>22</v>
      </c>
      <c r="H399" t="s">
        <v>22</v>
      </c>
      <c r="I399">
        <v>21000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  <c r="Q399" t="s">
        <v>22</v>
      </c>
      <c r="R399" t="s">
        <v>22</v>
      </c>
      <c r="S399" s="2">
        <v>21000</v>
      </c>
    </row>
    <row r="400" spans="1:19" x14ac:dyDescent="0.25">
      <c r="A400" t="s">
        <v>395</v>
      </c>
      <c r="B400" t="s">
        <v>484</v>
      </c>
      <c r="C400" t="s">
        <v>486</v>
      </c>
      <c r="D400">
        <v>3000</v>
      </c>
      <c r="E400" t="s">
        <v>22</v>
      </c>
      <c r="F400" t="s">
        <v>22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  <c r="Q400" t="s">
        <v>22</v>
      </c>
      <c r="R400" t="s">
        <v>22</v>
      </c>
      <c r="S400" s="2">
        <v>3000</v>
      </c>
    </row>
    <row r="401" spans="1:19" x14ac:dyDescent="0.25">
      <c r="A401" t="s">
        <v>395</v>
      </c>
      <c r="B401" t="s">
        <v>484</v>
      </c>
      <c r="C401" t="s">
        <v>487</v>
      </c>
      <c r="D401" t="s">
        <v>22</v>
      </c>
      <c r="E401" t="s">
        <v>22</v>
      </c>
      <c r="F401" t="s">
        <v>22</v>
      </c>
      <c r="G401" t="s">
        <v>22</v>
      </c>
      <c r="H401" t="s">
        <v>22</v>
      </c>
      <c r="I401" t="s">
        <v>22</v>
      </c>
      <c r="J401">
        <v>76000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  <c r="Q401" t="s">
        <v>22</v>
      </c>
      <c r="R401" t="s">
        <v>22</v>
      </c>
      <c r="S401" s="2">
        <v>76000</v>
      </c>
    </row>
    <row r="402" spans="1:19" x14ac:dyDescent="0.25">
      <c r="A402" t="s">
        <v>395</v>
      </c>
      <c r="B402" t="s">
        <v>484</v>
      </c>
      <c r="C402" t="s">
        <v>488</v>
      </c>
      <c r="D402" t="s">
        <v>22</v>
      </c>
      <c r="E402">
        <v>3000</v>
      </c>
      <c r="F402" t="s">
        <v>22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  <c r="Q402" t="s">
        <v>22</v>
      </c>
      <c r="R402" t="s">
        <v>22</v>
      </c>
      <c r="S402" s="2">
        <v>3000</v>
      </c>
    </row>
    <row r="403" spans="1:19" x14ac:dyDescent="0.25">
      <c r="A403" t="s">
        <v>395</v>
      </c>
      <c r="B403" t="s">
        <v>484</v>
      </c>
      <c r="C403" t="s">
        <v>489</v>
      </c>
      <c r="D403" t="s">
        <v>22</v>
      </c>
      <c r="E403" t="s">
        <v>22</v>
      </c>
      <c r="F403" t="s">
        <v>22</v>
      </c>
      <c r="G403" t="s">
        <v>22</v>
      </c>
      <c r="H403" t="s">
        <v>22</v>
      </c>
      <c r="I403">
        <v>4000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  <c r="Q403" t="s">
        <v>22</v>
      </c>
      <c r="R403" t="s">
        <v>22</v>
      </c>
      <c r="S403" s="2">
        <v>4000</v>
      </c>
    </row>
    <row r="404" spans="1:19" x14ac:dyDescent="0.25">
      <c r="D404">
        <f>SUBTOTAL(9,Tabell1[F])</f>
        <v>12213</v>
      </c>
      <c r="E404">
        <f>SUBTOTAL(9,Tabell1[A])</f>
        <v>201240</v>
      </c>
      <c r="F404">
        <f>SUBTOTAL(9,Tabell1[A2])</f>
        <v>3845</v>
      </c>
      <c r="G404">
        <f>SUBTOTAL(9,Tabell1[B])</f>
        <v>241614</v>
      </c>
      <c r="H404">
        <f>SUBTOTAL(9,Tabell1[C])</f>
        <v>3454722</v>
      </c>
      <c r="I404">
        <f>SUBTOTAL(9,Tabell1[C1])</f>
        <v>588451</v>
      </c>
      <c r="J404">
        <f>SUBTOTAL(9,Tabell1[C2])</f>
        <v>1787659</v>
      </c>
      <c r="K404">
        <f>SUBTOTAL(9,Tabell1[C3])</f>
        <v>600</v>
      </c>
      <c r="L404">
        <f>SUBTOTAL(9,Tabell1[H])</f>
        <v>800</v>
      </c>
      <c r="M404">
        <f>SUBTOTAL(9,Tabell1[OECD B])</f>
        <v>2050</v>
      </c>
      <c r="N404">
        <f>SUBTOTAL(9,Tabell1[OECD C])</f>
        <v>838492</v>
      </c>
      <c r="O404">
        <f>SUBTOTAL(9,Tabell1[OECD C2])</f>
        <v>1125</v>
      </c>
      <c r="P404">
        <f>SUBTOTAL(9,Tabell1[OECD PB2])</f>
        <v>175</v>
      </c>
      <c r="Q404">
        <f>SUBTOTAL(9,Tabell1[SNFC C])</f>
        <v>338120</v>
      </c>
      <c r="R404">
        <f>SUBTOTAL(9,Tabell1[ST])</f>
        <v>10000</v>
      </c>
      <c r="S404" s="2">
        <f>SUBTOTAL(9,Tabell1[Totalt])</f>
        <v>7481106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FE73-4389-4AE7-A154-2D8C9ADAEBCD}">
  <dimension ref="A1:V297"/>
  <sheetViews>
    <sheetView workbookViewId="0">
      <selection activeCell="V13" sqref="V13"/>
    </sheetView>
  </sheetViews>
  <sheetFormatPr defaultRowHeight="15" x14ac:dyDescent="0.25"/>
  <cols>
    <col min="1" max="1" width="24.85546875" bestFit="1" customWidth="1"/>
    <col min="2" max="2" width="15.85546875" bestFit="1" customWidth="1"/>
    <col min="3" max="3" width="15.140625" bestFit="1" customWidth="1"/>
    <col min="4" max="4" width="13.42578125" bestFit="1" customWidth="1"/>
    <col min="5" max="5" width="7" bestFit="1" customWidth="1"/>
    <col min="6" max="9" width="6" bestFit="1" customWidth="1"/>
    <col min="10" max="11" width="5.5703125" bestFit="1" customWidth="1"/>
    <col min="12" max="14" width="8" bestFit="1" customWidth="1"/>
    <col min="15" max="15" width="9" bestFit="1" customWidth="1"/>
    <col min="16" max="16" width="6" bestFit="1" customWidth="1"/>
    <col min="17" max="18" width="9.7109375" bestFit="1" customWidth="1"/>
    <col min="19" max="20" width="10.7109375" bestFit="1" customWidth="1"/>
    <col min="21" max="21" width="11.85546875" bestFit="1" customWidth="1"/>
    <col min="22" max="22" width="10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490</v>
      </c>
      <c r="E1" t="s">
        <v>3</v>
      </c>
      <c r="F1" t="s">
        <v>4</v>
      </c>
      <c r="G1" t="s">
        <v>5</v>
      </c>
      <c r="H1" t="s">
        <v>491</v>
      </c>
      <c r="I1" t="s">
        <v>492</v>
      </c>
      <c r="J1" t="s">
        <v>493</v>
      </c>
      <c r="K1" t="s">
        <v>494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12</v>
      </c>
      <c r="R1" t="s">
        <v>13</v>
      </c>
      <c r="S1" t="s">
        <v>495</v>
      </c>
      <c r="T1" t="s">
        <v>14</v>
      </c>
      <c r="U1" t="s">
        <v>496</v>
      </c>
      <c r="V1" t="s">
        <v>18</v>
      </c>
    </row>
    <row r="2" spans="1:22" x14ac:dyDescent="0.25">
      <c r="A2" t="s">
        <v>38</v>
      </c>
      <c r="B2" t="s">
        <v>39</v>
      </c>
      <c r="C2" t="s">
        <v>497</v>
      </c>
      <c r="D2" t="s">
        <v>498</v>
      </c>
      <c r="E2" t="s">
        <v>22</v>
      </c>
      <c r="F2" t="s">
        <v>22</v>
      </c>
      <c r="G2" t="s">
        <v>22</v>
      </c>
      <c r="H2" t="s">
        <v>22</v>
      </c>
      <c r="I2" t="s">
        <v>22</v>
      </c>
      <c r="J2" t="s">
        <v>22</v>
      </c>
      <c r="K2" t="s">
        <v>22</v>
      </c>
      <c r="L2" t="s">
        <v>22</v>
      </c>
      <c r="M2">
        <v>170030</v>
      </c>
      <c r="N2" t="s">
        <v>22</v>
      </c>
      <c r="O2" t="s">
        <v>22</v>
      </c>
      <c r="P2" t="s">
        <v>22</v>
      </c>
      <c r="Q2" t="s">
        <v>22</v>
      </c>
      <c r="R2" t="s">
        <v>22</v>
      </c>
      <c r="S2" t="s">
        <v>22</v>
      </c>
      <c r="T2" t="s">
        <v>22</v>
      </c>
      <c r="U2" t="s">
        <v>22</v>
      </c>
      <c r="V2" s="2">
        <v>170030</v>
      </c>
    </row>
    <row r="3" spans="1:22" x14ac:dyDescent="0.25">
      <c r="A3" t="s">
        <v>38</v>
      </c>
      <c r="B3" t="s">
        <v>39</v>
      </c>
      <c r="C3" t="s">
        <v>497</v>
      </c>
      <c r="D3" t="s">
        <v>499</v>
      </c>
      <c r="E3">
        <v>10500</v>
      </c>
      <c r="F3" t="s">
        <v>22</v>
      </c>
      <c r="G3" t="s">
        <v>22</v>
      </c>
      <c r="H3" t="s">
        <v>22</v>
      </c>
      <c r="I3" t="s">
        <v>22</v>
      </c>
      <c r="J3" t="s">
        <v>22</v>
      </c>
      <c r="K3" t="s">
        <v>22</v>
      </c>
      <c r="L3" t="s">
        <v>22</v>
      </c>
      <c r="M3">
        <v>20990</v>
      </c>
      <c r="N3" t="s">
        <v>22</v>
      </c>
      <c r="O3" t="s">
        <v>22</v>
      </c>
      <c r="P3" t="s">
        <v>22</v>
      </c>
      <c r="Q3" t="s">
        <v>22</v>
      </c>
      <c r="R3" t="s">
        <v>22</v>
      </c>
      <c r="S3" t="s">
        <v>22</v>
      </c>
      <c r="T3" t="s">
        <v>22</v>
      </c>
      <c r="U3" t="s">
        <v>22</v>
      </c>
      <c r="V3" s="2">
        <v>31490</v>
      </c>
    </row>
    <row r="4" spans="1:22" x14ac:dyDescent="0.25">
      <c r="A4" t="s">
        <v>38</v>
      </c>
      <c r="B4" t="s">
        <v>39</v>
      </c>
      <c r="C4" t="s">
        <v>500</v>
      </c>
      <c r="D4" t="s">
        <v>498</v>
      </c>
      <c r="E4">
        <v>41430</v>
      </c>
      <c r="F4" t="s">
        <v>22</v>
      </c>
      <c r="G4" t="s">
        <v>22</v>
      </c>
      <c r="H4" t="s">
        <v>22</v>
      </c>
      <c r="I4" t="s">
        <v>22</v>
      </c>
      <c r="J4" t="s">
        <v>22</v>
      </c>
      <c r="K4" t="s">
        <v>22</v>
      </c>
      <c r="L4" t="s">
        <v>22</v>
      </c>
      <c r="M4" t="s">
        <v>22</v>
      </c>
      <c r="N4" t="s">
        <v>22</v>
      </c>
      <c r="O4" t="s">
        <v>22</v>
      </c>
      <c r="P4" t="s">
        <v>22</v>
      </c>
      <c r="Q4" t="s">
        <v>22</v>
      </c>
      <c r="R4" t="s">
        <v>22</v>
      </c>
      <c r="S4" t="s">
        <v>22</v>
      </c>
      <c r="T4" t="s">
        <v>22</v>
      </c>
      <c r="U4" t="s">
        <v>22</v>
      </c>
      <c r="V4" s="2">
        <v>41430</v>
      </c>
    </row>
    <row r="5" spans="1:22" x14ac:dyDescent="0.25">
      <c r="A5" t="s">
        <v>38</v>
      </c>
      <c r="B5" t="s">
        <v>39</v>
      </c>
      <c r="C5" t="s">
        <v>500</v>
      </c>
      <c r="D5" t="s">
        <v>499</v>
      </c>
      <c r="E5" t="s">
        <v>22</v>
      </c>
      <c r="F5" t="s">
        <v>22</v>
      </c>
      <c r="G5" t="s">
        <v>22</v>
      </c>
      <c r="H5" t="s">
        <v>22</v>
      </c>
      <c r="I5" t="s">
        <v>22</v>
      </c>
      <c r="J5" t="s">
        <v>22</v>
      </c>
      <c r="K5" t="s">
        <v>22</v>
      </c>
      <c r="L5" t="s">
        <v>22</v>
      </c>
      <c r="M5">
        <v>20954</v>
      </c>
      <c r="N5" t="s">
        <v>22</v>
      </c>
      <c r="O5" t="s">
        <v>22</v>
      </c>
      <c r="P5" t="s">
        <v>22</v>
      </c>
      <c r="Q5" t="s">
        <v>22</v>
      </c>
      <c r="R5" t="s">
        <v>22</v>
      </c>
      <c r="S5" t="s">
        <v>22</v>
      </c>
      <c r="T5" t="s">
        <v>22</v>
      </c>
      <c r="U5" t="s">
        <v>22</v>
      </c>
      <c r="V5" s="2">
        <v>20954</v>
      </c>
    </row>
    <row r="6" spans="1:22" x14ac:dyDescent="0.25">
      <c r="A6" t="s">
        <v>38</v>
      </c>
      <c r="B6" t="s">
        <v>39</v>
      </c>
      <c r="C6" t="s">
        <v>44</v>
      </c>
      <c r="D6" t="s">
        <v>498</v>
      </c>
      <c r="E6" t="s">
        <v>22</v>
      </c>
      <c r="F6" t="s">
        <v>22</v>
      </c>
      <c r="G6" t="s">
        <v>22</v>
      </c>
      <c r="H6" t="s">
        <v>22</v>
      </c>
      <c r="I6" t="s">
        <v>22</v>
      </c>
      <c r="J6" t="s">
        <v>22</v>
      </c>
      <c r="K6" t="s">
        <v>22</v>
      </c>
      <c r="L6" t="s">
        <v>22</v>
      </c>
      <c r="M6">
        <v>42550</v>
      </c>
      <c r="N6" t="s">
        <v>22</v>
      </c>
      <c r="O6" t="s">
        <v>22</v>
      </c>
      <c r="P6" t="s">
        <v>22</v>
      </c>
      <c r="Q6" t="s">
        <v>22</v>
      </c>
      <c r="R6" t="s">
        <v>22</v>
      </c>
      <c r="S6" t="s">
        <v>22</v>
      </c>
      <c r="T6" t="s">
        <v>22</v>
      </c>
      <c r="U6" t="s">
        <v>22</v>
      </c>
      <c r="V6" s="2">
        <v>42550</v>
      </c>
    </row>
    <row r="7" spans="1:22" x14ac:dyDescent="0.25">
      <c r="A7" t="s">
        <v>38</v>
      </c>
      <c r="B7" t="s">
        <v>39</v>
      </c>
      <c r="C7" t="s">
        <v>501</v>
      </c>
      <c r="D7" t="s">
        <v>498</v>
      </c>
      <c r="E7" t="s">
        <v>22</v>
      </c>
      <c r="F7" t="s">
        <v>22</v>
      </c>
      <c r="G7" t="s">
        <v>22</v>
      </c>
      <c r="H7" t="s">
        <v>22</v>
      </c>
      <c r="I7" t="s">
        <v>22</v>
      </c>
      <c r="J7" t="s">
        <v>22</v>
      </c>
      <c r="K7" t="s">
        <v>22</v>
      </c>
      <c r="L7" t="s">
        <v>22</v>
      </c>
      <c r="M7">
        <v>162210</v>
      </c>
      <c r="N7" t="s">
        <v>22</v>
      </c>
      <c r="O7" t="s">
        <v>22</v>
      </c>
      <c r="P7" t="s">
        <v>22</v>
      </c>
      <c r="Q7" t="s">
        <v>22</v>
      </c>
      <c r="R7" t="s">
        <v>22</v>
      </c>
      <c r="S7" t="s">
        <v>22</v>
      </c>
      <c r="T7" t="s">
        <v>22</v>
      </c>
      <c r="U7" t="s">
        <v>22</v>
      </c>
      <c r="V7" s="2">
        <v>162210</v>
      </c>
    </row>
    <row r="8" spans="1:22" x14ac:dyDescent="0.25">
      <c r="A8" t="s">
        <v>38</v>
      </c>
      <c r="B8" t="s">
        <v>39</v>
      </c>
      <c r="C8" t="s">
        <v>502</v>
      </c>
      <c r="D8" t="s">
        <v>498</v>
      </c>
      <c r="E8">
        <v>35</v>
      </c>
      <c r="F8" t="s">
        <v>22</v>
      </c>
      <c r="G8" t="s">
        <v>22</v>
      </c>
      <c r="H8" t="s">
        <v>22</v>
      </c>
      <c r="I8" t="s">
        <v>22</v>
      </c>
      <c r="J8" t="s">
        <v>22</v>
      </c>
      <c r="K8" t="s">
        <v>22</v>
      </c>
      <c r="L8" t="s">
        <v>22</v>
      </c>
      <c r="M8" t="s">
        <v>22</v>
      </c>
      <c r="N8" t="s">
        <v>22</v>
      </c>
      <c r="O8" t="s">
        <v>22</v>
      </c>
      <c r="P8" t="s">
        <v>22</v>
      </c>
      <c r="Q8" t="s">
        <v>22</v>
      </c>
      <c r="R8" t="s">
        <v>22</v>
      </c>
      <c r="S8" t="s">
        <v>22</v>
      </c>
      <c r="T8" t="s">
        <v>22</v>
      </c>
      <c r="U8" t="s">
        <v>22</v>
      </c>
      <c r="V8" s="2">
        <v>35</v>
      </c>
    </row>
    <row r="9" spans="1:22" x14ac:dyDescent="0.25">
      <c r="A9" t="s">
        <v>38</v>
      </c>
      <c r="B9" t="s">
        <v>39</v>
      </c>
      <c r="C9" t="s">
        <v>502</v>
      </c>
      <c r="D9" t="s">
        <v>499</v>
      </c>
      <c r="E9" t="s">
        <v>22</v>
      </c>
      <c r="F9" t="s">
        <v>22</v>
      </c>
      <c r="G9" t="s">
        <v>22</v>
      </c>
      <c r="H9" t="s">
        <v>22</v>
      </c>
      <c r="I9" t="s">
        <v>22</v>
      </c>
      <c r="J9" t="s">
        <v>22</v>
      </c>
      <c r="K9" t="s">
        <v>22</v>
      </c>
      <c r="L9" t="s">
        <v>22</v>
      </c>
      <c r="M9" t="s">
        <v>22</v>
      </c>
      <c r="N9" t="s">
        <v>22</v>
      </c>
      <c r="O9" t="s">
        <v>22</v>
      </c>
      <c r="P9" t="s">
        <v>22</v>
      </c>
      <c r="Q9" t="s">
        <v>22</v>
      </c>
      <c r="R9" t="s">
        <v>22</v>
      </c>
      <c r="S9" t="s">
        <v>22</v>
      </c>
      <c r="T9" t="s">
        <v>22</v>
      </c>
      <c r="U9">
        <v>20</v>
      </c>
      <c r="V9" s="2">
        <v>20</v>
      </c>
    </row>
    <row r="10" spans="1:22" x14ac:dyDescent="0.25">
      <c r="A10" t="s">
        <v>38</v>
      </c>
      <c r="B10" t="s">
        <v>39</v>
      </c>
      <c r="C10" t="s">
        <v>46</v>
      </c>
      <c r="D10" t="s">
        <v>498</v>
      </c>
      <c r="E10" t="s">
        <v>22</v>
      </c>
      <c r="F10" t="s">
        <v>22</v>
      </c>
      <c r="G10" t="s">
        <v>22</v>
      </c>
      <c r="H10" t="s">
        <v>22</v>
      </c>
      <c r="I10" t="s">
        <v>22</v>
      </c>
      <c r="J10" t="s">
        <v>22</v>
      </c>
      <c r="K10" t="s">
        <v>22</v>
      </c>
      <c r="L10">
        <v>9522</v>
      </c>
      <c r="M10" t="s">
        <v>22</v>
      </c>
      <c r="N10" t="s">
        <v>22</v>
      </c>
      <c r="O10" t="s">
        <v>22</v>
      </c>
      <c r="P10" t="s">
        <v>22</v>
      </c>
      <c r="Q10" t="s">
        <v>22</v>
      </c>
      <c r="R10" t="s">
        <v>22</v>
      </c>
      <c r="S10" t="s">
        <v>22</v>
      </c>
      <c r="T10" t="s">
        <v>22</v>
      </c>
      <c r="U10" t="s">
        <v>22</v>
      </c>
      <c r="V10" s="2">
        <v>9522</v>
      </c>
    </row>
    <row r="11" spans="1:22" x14ac:dyDescent="0.25">
      <c r="A11" t="s">
        <v>38</v>
      </c>
      <c r="B11" t="s">
        <v>39</v>
      </c>
      <c r="C11" t="s">
        <v>50</v>
      </c>
      <c r="D11" t="s">
        <v>498</v>
      </c>
      <c r="E11" t="s">
        <v>22</v>
      </c>
      <c r="F11" t="s">
        <v>22</v>
      </c>
      <c r="G11" t="s">
        <v>22</v>
      </c>
      <c r="H11" t="s">
        <v>22</v>
      </c>
      <c r="I11" t="s">
        <v>22</v>
      </c>
      <c r="J11" t="s">
        <v>22</v>
      </c>
      <c r="K11" t="s">
        <v>22</v>
      </c>
      <c r="L11" t="s">
        <v>22</v>
      </c>
      <c r="M11">
        <v>119191</v>
      </c>
      <c r="N11" t="s">
        <v>22</v>
      </c>
      <c r="O11" t="s">
        <v>22</v>
      </c>
      <c r="P11" t="s">
        <v>22</v>
      </c>
      <c r="Q11" t="s">
        <v>22</v>
      </c>
      <c r="R11" t="s">
        <v>22</v>
      </c>
      <c r="S11" t="s">
        <v>22</v>
      </c>
      <c r="T11" t="s">
        <v>22</v>
      </c>
      <c r="U11" t="s">
        <v>22</v>
      </c>
      <c r="V11" s="2">
        <v>119191</v>
      </c>
    </row>
    <row r="12" spans="1:22" x14ac:dyDescent="0.25">
      <c r="A12" t="s">
        <v>38</v>
      </c>
      <c r="B12" t="s">
        <v>39</v>
      </c>
      <c r="C12" t="s">
        <v>51</v>
      </c>
      <c r="D12" t="s">
        <v>498</v>
      </c>
      <c r="E12" t="s">
        <v>22</v>
      </c>
      <c r="F12" t="s">
        <v>22</v>
      </c>
      <c r="G12" t="s">
        <v>22</v>
      </c>
      <c r="H12" t="s">
        <v>22</v>
      </c>
      <c r="I12" t="s">
        <v>22</v>
      </c>
      <c r="J12" t="s">
        <v>22</v>
      </c>
      <c r="K12" t="s">
        <v>22</v>
      </c>
      <c r="L12" t="s">
        <v>22</v>
      </c>
      <c r="M12">
        <v>44591</v>
      </c>
      <c r="N12" t="s">
        <v>22</v>
      </c>
      <c r="O12" t="s">
        <v>22</v>
      </c>
      <c r="P12" t="s">
        <v>22</v>
      </c>
      <c r="Q12" t="s">
        <v>22</v>
      </c>
      <c r="R12" t="s">
        <v>22</v>
      </c>
      <c r="S12" t="s">
        <v>22</v>
      </c>
      <c r="T12" t="s">
        <v>22</v>
      </c>
      <c r="U12" t="s">
        <v>22</v>
      </c>
      <c r="V12" s="2">
        <v>44591</v>
      </c>
    </row>
    <row r="13" spans="1:22" x14ac:dyDescent="0.25">
      <c r="A13" t="s">
        <v>38</v>
      </c>
      <c r="B13" t="s">
        <v>39</v>
      </c>
      <c r="C13" t="s">
        <v>503</v>
      </c>
      <c r="D13" t="s">
        <v>498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>
        <v>78421</v>
      </c>
      <c r="N13" t="s">
        <v>22</v>
      </c>
      <c r="O13" t="s">
        <v>22</v>
      </c>
      <c r="P13" t="s">
        <v>22</v>
      </c>
      <c r="Q13" t="s">
        <v>22</v>
      </c>
      <c r="R13" t="s">
        <v>22</v>
      </c>
      <c r="S13" t="s">
        <v>22</v>
      </c>
      <c r="T13" t="s">
        <v>22</v>
      </c>
      <c r="U13" t="s">
        <v>22</v>
      </c>
      <c r="V13" s="2">
        <v>78421</v>
      </c>
    </row>
    <row r="14" spans="1:22" x14ac:dyDescent="0.25">
      <c r="A14" t="s">
        <v>38</v>
      </c>
      <c r="B14" t="s">
        <v>39</v>
      </c>
      <c r="C14" t="s">
        <v>504</v>
      </c>
      <c r="D14" t="s">
        <v>498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>
        <v>55533</v>
      </c>
      <c r="N14" t="s">
        <v>22</v>
      </c>
      <c r="O14" t="s">
        <v>22</v>
      </c>
      <c r="P14" t="s">
        <v>22</v>
      </c>
      <c r="Q14" t="s">
        <v>22</v>
      </c>
      <c r="R14" t="s">
        <v>22</v>
      </c>
      <c r="S14" t="s">
        <v>22</v>
      </c>
      <c r="T14" t="s">
        <v>22</v>
      </c>
      <c r="U14" t="s">
        <v>22</v>
      </c>
      <c r="V14" s="2">
        <v>55533</v>
      </c>
    </row>
    <row r="15" spans="1:22" x14ac:dyDescent="0.25">
      <c r="A15" t="s">
        <v>38</v>
      </c>
      <c r="B15" t="s">
        <v>39</v>
      </c>
      <c r="C15" t="s">
        <v>505</v>
      </c>
      <c r="D15" t="s">
        <v>498</v>
      </c>
      <c r="E15">
        <v>90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  <c r="Q15" t="s">
        <v>22</v>
      </c>
      <c r="R15" t="s">
        <v>22</v>
      </c>
      <c r="S15" t="s">
        <v>22</v>
      </c>
      <c r="T15" t="s">
        <v>22</v>
      </c>
      <c r="U15" t="s">
        <v>22</v>
      </c>
      <c r="V15" s="2">
        <v>90</v>
      </c>
    </row>
    <row r="16" spans="1:22" x14ac:dyDescent="0.25">
      <c r="A16" t="s">
        <v>38</v>
      </c>
      <c r="B16" t="s">
        <v>39</v>
      </c>
      <c r="C16" t="s">
        <v>506</v>
      </c>
      <c r="D16" t="s">
        <v>498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>
        <v>232556</v>
      </c>
      <c r="N16" t="s">
        <v>22</v>
      </c>
      <c r="O16" t="s">
        <v>22</v>
      </c>
      <c r="P16" t="s">
        <v>22</v>
      </c>
      <c r="Q16" t="s">
        <v>22</v>
      </c>
      <c r="R16" t="s">
        <v>22</v>
      </c>
      <c r="S16" t="s">
        <v>22</v>
      </c>
      <c r="T16" t="s">
        <v>22</v>
      </c>
      <c r="U16" t="s">
        <v>22</v>
      </c>
      <c r="V16" s="2">
        <v>232556</v>
      </c>
    </row>
    <row r="17" spans="1:22" x14ac:dyDescent="0.25">
      <c r="A17" t="s">
        <v>38</v>
      </c>
      <c r="B17" t="s">
        <v>39</v>
      </c>
      <c r="C17" t="s">
        <v>506</v>
      </c>
      <c r="D17" t="s">
        <v>499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>
        <v>1000</v>
      </c>
      <c r="M17" t="s">
        <v>22</v>
      </c>
      <c r="N17" t="s">
        <v>22</v>
      </c>
      <c r="O17" t="s">
        <v>22</v>
      </c>
      <c r="P17" t="s">
        <v>22</v>
      </c>
      <c r="Q17" t="s">
        <v>22</v>
      </c>
      <c r="R17" t="s">
        <v>22</v>
      </c>
      <c r="S17" t="s">
        <v>22</v>
      </c>
      <c r="T17" t="s">
        <v>22</v>
      </c>
      <c r="U17" t="s">
        <v>22</v>
      </c>
      <c r="V17" s="2">
        <v>1000</v>
      </c>
    </row>
    <row r="18" spans="1:22" x14ac:dyDescent="0.25">
      <c r="A18" t="s">
        <v>38</v>
      </c>
      <c r="B18" t="s">
        <v>39</v>
      </c>
      <c r="C18" t="s">
        <v>507</v>
      </c>
      <c r="D18" t="s">
        <v>498</v>
      </c>
      <c r="E18">
        <v>40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>
        <v>98158</v>
      </c>
      <c r="N18" t="s">
        <v>22</v>
      </c>
      <c r="O18" t="s">
        <v>22</v>
      </c>
      <c r="P18" t="s">
        <v>22</v>
      </c>
      <c r="Q18" t="s">
        <v>22</v>
      </c>
      <c r="R18" t="s">
        <v>22</v>
      </c>
      <c r="S18" t="s">
        <v>22</v>
      </c>
      <c r="T18" t="s">
        <v>22</v>
      </c>
      <c r="U18" t="s">
        <v>22</v>
      </c>
      <c r="V18" s="2">
        <v>98198</v>
      </c>
    </row>
    <row r="19" spans="1:22" x14ac:dyDescent="0.25">
      <c r="A19" t="s">
        <v>38</v>
      </c>
      <c r="B19" t="s">
        <v>39</v>
      </c>
      <c r="C19" t="s">
        <v>507</v>
      </c>
      <c r="D19" t="s">
        <v>499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>
        <v>800</v>
      </c>
      <c r="M19" t="s">
        <v>22</v>
      </c>
      <c r="N19" t="s">
        <v>22</v>
      </c>
      <c r="O19" t="s">
        <v>22</v>
      </c>
      <c r="P19" t="s">
        <v>22</v>
      </c>
      <c r="Q19" t="s">
        <v>22</v>
      </c>
      <c r="R19" t="s">
        <v>22</v>
      </c>
      <c r="S19" t="s">
        <v>22</v>
      </c>
      <c r="T19" t="s">
        <v>22</v>
      </c>
      <c r="U19" t="s">
        <v>22</v>
      </c>
      <c r="V19" s="2">
        <v>800</v>
      </c>
    </row>
    <row r="20" spans="1:22" x14ac:dyDescent="0.25">
      <c r="A20" t="s">
        <v>38</v>
      </c>
      <c r="B20" t="s">
        <v>39</v>
      </c>
      <c r="C20" t="s">
        <v>56</v>
      </c>
      <c r="D20" t="s">
        <v>498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>
        <v>68535</v>
      </c>
      <c r="N20" t="s">
        <v>22</v>
      </c>
      <c r="O20" t="s">
        <v>22</v>
      </c>
      <c r="P20" t="s">
        <v>22</v>
      </c>
      <c r="Q20" t="s">
        <v>22</v>
      </c>
      <c r="R20" t="s">
        <v>22</v>
      </c>
      <c r="S20" t="s">
        <v>22</v>
      </c>
      <c r="T20" t="s">
        <v>22</v>
      </c>
      <c r="U20" t="s">
        <v>22</v>
      </c>
      <c r="V20" s="2">
        <v>68535</v>
      </c>
    </row>
    <row r="21" spans="1:22" x14ac:dyDescent="0.25">
      <c r="A21" t="s">
        <v>38</v>
      </c>
      <c r="B21" t="s">
        <v>57</v>
      </c>
      <c r="C21" t="s">
        <v>58</v>
      </c>
      <c r="D21" t="s">
        <v>498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>
        <v>12512</v>
      </c>
      <c r="N21" t="s">
        <v>22</v>
      </c>
      <c r="O21" t="s">
        <v>22</v>
      </c>
      <c r="P21" t="s">
        <v>22</v>
      </c>
      <c r="Q21" t="s">
        <v>22</v>
      </c>
      <c r="R21" t="s">
        <v>22</v>
      </c>
      <c r="S21" t="s">
        <v>22</v>
      </c>
      <c r="T21" t="s">
        <v>22</v>
      </c>
      <c r="U21" t="s">
        <v>22</v>
      </c>
      <c r="V21" s="2">
        <v>12512</v>
      </c>
    </row>
    <row r="22" spans="1:22" x14ac:dyDescent="0.25">
      <c r="A22" t="s">
        <v>38</v>
      </c>
      <c r="B22" t="s">
        <v>59</v>
      </c>
      <c r="C22" t="s">
        <v>63</v>
      </c>
      <c r="D22" t="s">
        <v>498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>
        <v>14187</v>
      </c>
      <c r="N22" t="s">
        <v>22</v>
      </c>
      <c r="O22" t="s">
        <v>22</v>
      </c>
      <c r="P22" t="s">
        <v>22</v>
      </c>
      <c r="Q22" t="s">
        <v>22</v>
      </c>
      <c r="R22" t="s">
        <v>22</v>
      </c>
      <c r="S22" t="s">
        <v>22</v>
      </c>
      <c r="T22" t="s">
        <v>22</v>
      </c>
      <c r="U22" t="s">
        <v>22</v>
      </c>
      <c r="V22" s="2">
        <v>14187</v>
      </c>
    </row>
    <row r="23" spans="1:22" x14ac:dyDescent="0.25">
      <c r="A23" t="s">
        <v>38</v>
      </c>
      <c r="B23" t="s">
        <v>59</v>
      </c>
      <c r="C23" t="s">
        <v>508</v>
      </c>
      <c r="D23" t="s">
        <v>499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>
        <v>4539</v>
      </c>
      <c r="N23" t="s">
        <v>22</v>
      </c>
      <c r="O23" t="s">
        <v>22</v>
      </c>
      <c r="P23" t="s">
        <v>22</v>
      </c>
      <c r="Q23" t="s">
        <v>22</v>
      </c>
      <c r="R23" t="s">
        <v>22</v>
      </c>
      <c r="S23" t="s">
        <v>22</v>
      </c>
      <c r="T23" t="s">
        <v>22</v>
      </c>
      <c r="U23" t="s">
        <v>22</v>
      </c>
      <c r="V23" s="2">
        <v>4539</v>
      </c>
    </row>
    <row r="24" spans="1:22" x14ac:dyDescent="0.25">
      <c r="A24" t="s">
        <v>38</v>
      </c>
      <c r="B24" t="s">
        <v>59</v>
      </c>
      <c r="C24" t="s">
        <v>509</v>
      </c>
      <c r="D24" t="s">
        <v>498</v>
      </c>
      <c r="E24">
        <v>15</v>
      </c>
      <c r="F24" t="s">
        <v>22</v>
      </c>
      <c r="G24" t="s">
        <v>22</v>
      </c>
      <c r="H24" t="s">
        <v>22</v>
      </c>
      <c r="I24" t="s">
        <v>22</v>
      </c>
      <c r="J24" t="s">
        <v>22</v>
      </c>
      <c r="K24" t="s">
        <v>22</v>
      </c>
      <c r="L24" t="s">
        <v>22</v>
      </c>
      <c r="M24">
        <v>13331</v>
      </c>
      <c r="N24" t="s">
        <v>22</v>
      </c>
      <c r="O24" t="s">
        <v>22</v>
      </c>
      <c r="P24" t="s">
        <v>22</v>
      </c>
      <c r="Q24" t="s">
        <v>22</v>
      </c>
      <c r="R24" t="s">
        <v>22</v>
      </c>
      <c r="S24" t="s">
        <v>22</v>
      </c>
      <c r="T24" t="s">
        <v>22</v>
      </c>
      <c r="U24" t="s">
        <v>22</v>
      </c>
      <c r="V24" s="2">
        <v>13346</v>
      </c>
    </row>
    <row r="25" spans="1:22" x14ac:dyDescent="0.25">
      <c r="A25" t="s">
        <v>38</v>
      </c>
      <c r="B25" t="s">
        <v>59</v>
      </c>
      <c r="C25" t="s">
        <v>509</v>
      </c>
      <c r="D25" t="s">
        <v>499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>
        <v>800</v>
      </c>
      <c r="M25" t="s">
        <v>22</v>
      </c>
      <c r="N25" t="s">
        <v>22</v>
      </c>
      <c r="O25" t="s">
        <v>22</v>
      </c>
      <c r="P25" t="s">
        <v>22</v>
      </c>
      <c r="Q25" t="s">
        <v>22</v>
      </c>
      <c r="R25">
        <v>63254</v>
      </c>
      <c r="S25" t="s">
        <v>22</v>
      </c>
      <c r="T25" t="s">
        <v>22</v>
      </c>
      <c r="U25" t="s">
        <v>22</v>
      </c>
      <c r="V25" s="2">
        <v>64054</v>
      </c>
    </row>
    <row r="26" spans="1:22" x14ac:dyDescent="0.25">
      <c r="A26" t="s">
        <v>38</v>
      </c>
      <c r="B26" t="s">
        <v>59</v>
      </c>
      <c r="C26" t="s">
        <v>510</v>
      </c>
      <c r="D26" t="s">
        <v>498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>
        <v>20304</v>
      </c>
      <c r="N26" t="s">
        <v>22</v>
      </c>
      <c r="O26" t="s">
        <v>22</v>
      </c>
      <c r="P26" t="s">
        <v>22</v>
      </c>
      <c r="Q26" t="s">
        <v>22</v>
      </c>
      <c r="R26" t="s">
        <v>22</v>
      </c>
      <c r="S26" t="s">
        <v>22</v>
      </c>
      <c r="T26" t="s">
        <v>22</v>
      </c>
      <c r="U26" t="s">
        <v>22</v>
      </c>
      <c r="V26" s="2">
        <v>20304</v>
      </c>
    </row>
    <row r="27" spans="1:22" x14ac:dyDescent="0.25">
      <c r="A27" t="s">
        <v>38</v>
      </c>
      <c r="B27" t="s">
        <v>65</v>
      </c>
      <c r="C27" t="s">
        <v>511</v>
      </c>
      <c r="D27" t="s">
        <v>498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>
        <v>1220</v>
      </c>
      <c r="N27" t="s">
        <v>22</v>
      </c>
      <c r="O27" t="s">
        <v>22</v>
      </c>
      <c r="P27" t="s">
        <v>22</v>
      </c>
      <c r="Q27" t="s">
        <v>22</v>
      </c>
      <c r="R27" t="s">
        <v>22</v>
      </c>
      <c r="S27" t="s">
        <v>22</v>
      </c>
      <c r="T27" t="s">
        <v>22</v>
      </c>
      <c r="U27" t="s">
        <v>22</v>
      </c>
      <c r="V27" s="2">
        <v>1220</v>
      </c>
    </row>
    <row r="28" spans="1:22" x14ac:dyDescent="0.25">
      <c r="A28" t="s">
        <v>38</v>
      </c>
      <c r="B28" t="s">
        <v>80</v>
      </c>
      <c r="C28" t="s">
        <v>512</v>
      </c>
      <c r="D28" t="s">
        <v>498</v>
      </c>
      <c r="E28">
        <v>100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  <c r="Q28" t="s">
        <v>22</v>
      </c>
      <c r="R28" t="s">
        <v>22</v>
      </c>
      <c r="S28" t="s">
        <v>22</v>
      </c>
      <c r="T28" t="s">
        <v>22</v>
      </c>
      <c r="U28" t="s">
        <v>22</v>
      </c>
      <c r="V28" s="2">
        <v>100</v>
      </c>
    </row>
    <row r="29" spans="1:22" x14ac:dyDescent="0.25">
      <c r="A29" t="s">
        <v>38</v>
      </c>
      <c r="B29" t="s">
        <v>84</v>
      </c>
      <c r="C29" t="s">
        <v>513</v>
      </c>
      <c r="D29" t="s">
        <v>498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>
        <v>35710</v>
      </c>
      <c r="N29" t="s">
        <v>22</v>
      </c>
      <c r="O29" t="s">
        <v>22</v>
      </c>
      <c r="P29" t="s">
        <v>22</v>
      </c>
      <c r="Q29" t="s">
        <v>22</v>
      </c>
      <c r="R29" t="s">
        <v>22</v>
      </c>
      <c r="S29" t="s">
        <v>22</v>
      </c>
      <c r="T29" t="s">
        <v>22</v>
      </c>
      <c r="U29" t="s">
        <v>22</v>
      </c>
      <c r="V29" s="2">
        <v>35710</v>
      </c>
    </row>
    <row r="30" spans="1:22" x14ac:dyDescent="0.25">
      <c r="A30" t="s">
        <v>38</v>
      </c>
      <c r="B30" t="s">
        <v>84</v>
      </c>
      <c r="C30" t="s">
        <v>514</v>
      </c>
      <c r="D30" t="s">
        <v>498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>
        <v>21946</v>
      </c>
      <c r="N30" t="s">
        <v>22</v>
      </c>
      <c r="O30" t="s">
        <v>22</v>
      </c>
      <c r="P30" t="s">
        <v>22</v>
      </c>
      <c r="Q30" t="s">
        <v>22</v>
      </c>
      <c r="R30" t="s">
        <v>22</v>
      </c>
      <c r="S30" t="s">
        <v>22</v>
      </c>
      <c r="T30" t="s">
        <v>22</v>
      </c>
      <c r="U30" t="s">
        <v>22</v>
      </c>
      <c r="V30" s="2">
        <v>21946</v>
      </c>
    </row>
    <row r="31" spans="1:22" x14ac:dyDescent="0.25">
      <c r="A31" t="s">
        <v>38</v>
      </c>
      <c r="B31" t="s">
        <v>84</v>
      </c>
      <c r="C31" t="s">
        <v>515</v>
      </c>
      <c r="D31" t="s">
        <v>498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>
        <v>44760</v>
      </c>
      <c r="N31" t="s">
        <v>22</v>
      </c>
      <c r="O31" t="s">
        <v>22</v>
      </c>
      <c r="P31" t="s">
        <v>22</v>
      </c>
      <c r="Q31" t="s">
        <v>22</v>
      </c>
      <c r="R31" t="s">
        <v>22</v>
      </c>
      <c r="S31" t="s">
        <v>22</v>
      </c>
      <c r="T31" t="s">
        <v>22</v>
      </c>
      <c r="U31" t="s">
        <v>22</v>
      </c>
      <c r="V31" s="2">
        <v>44760</v>
      </c>
    </row>
    <row r="32" spans="1:22" x14ac:dyDescent="0.25">
      <c r="A32" t="s">
        <v>38</v>
      </c>
      <c r="B32" t="s">
        <v>84</v>
      </c>
      <c r="C32" t="s">
        <v>516</v>
      </c>
      <c r="D32" t="s">
        <v>498</v>
      </c>
      <c r="E32">
        <v>1890</v>
      </c>
      <c r="F32" t="s">
        <v>22</v>
      </c>
      <c r="G32">
        <v>23340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>
        <v>86260</v>
      </c>
      <c r="N32" t="s">
        <v>22</v>
      </c>
      <c r="O32" t="s">
        <v>22</v>
      </c>
      <c r="P32" t="s">
        <v>22</v>
      </c>
      <c r="Q32" t="s">
        <v>22</v>
      </c>
      <c r="R32" t="s">
        <v>22</v>
      </c>
      <c r="S32" t="s">
        <v>22</v>
      </c>
      <c r="T32" t="s">
        <v>22</v>
      </c>
      <c r="U32" t="s">
        <v>22</v>
      </c>
      <c r="V32" s="2">
        <v>111490</v>
      </c>
    </row>
    <row r="33" spans="1:22" x14ac:dyDescent="0.25">
      <c r="A33" t="s">
        <v>38</v>
      </c>
      <c r="B33" t="s">
        <v>84</v>
      </c>
      <c r="C33" t="s">
        <v>89</v>
      </c>
      <c r="D33" t="s">
        <v>498</v>
      </c>
      <c r="E33">
        <v>18572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>
        <v>170964</v>
      </c>
      <c r="N33" t="s">
        <v>22</v>
      </c>
      <c r="O33" t="s">
        <v>22</v>
      </c>
      <c r="P33" t="s">
        <v>22</v>
      </c>
      <c r="Q33" t="s">
        <v>22</v>
      </c>
      <c r="R33" t="s">
        <v>22</v>
      </c>
      <c r="S33" t="s">
        <v>22</v>
      </c>
      <c r="T33" t="s">
        <v>22</v>
      </c>
      <c r="U33" t="s">
        <v>22</v>
      </c>
      <c r="V33" s="2">
        <v>189536</v>
      </c>
    </row>
    <row r="34" spans="1:22" x14ac:dyDescent="0.25">
      <c r="A34" t="s">
        <v>38</v>
      </c>
      <c r="B34" t="s">
        <v>84</v>
      </c>
      <c r="C34" t="s">
        <v>89</v>
      </c>
      <c r="D34" t="s">
        <v>499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>
        <v>6230</v>
      </c>
      <c r="N34" t="s">
        <v>22</v>
      </c>
      <c r="O34" t="s">
        <v>22</v>
      </c>
      <c r="P34" t="s">
        <v>22</v>
      </c>
      <c r="Q34" t="s">
        <v>22</v>
      </c>
      <c r="R34" t="s">
        <v>22</v>
      </c>
      <c r="S34" t="s">
        <v>22</v>
      </c>
      <c r="T34" t="s">
        <v>22</v>
      </c>
      <c r="U34" t="s">
        <v>22</v>
      </c>
      <c r="V34" s="2">
        <v>6230</v>
      </c>
    </row>
    <row r="35" spans="1:22" x14ac:dyDescent="0.25">
      <c r="A35" t="s">
        <v>38</v>
      </c>
      <c r="B35" t="s">
        <v>84</v>
      </c>
      <c r="C35" t="s">
        <v>517</v>
      </c>
      <c r="D35" t="s">
        <v>498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>
        <v>96452</v>
      </c>
      <c r="N35" t="s">
        <v>22</v>
      </c>
      <c r="O35" t="s">
        <v>22</v>
      </c>
      <c r="P35" t="s">
        <v>22</v>
      </c>
      <c r="Q35" t="s">
        <v>22</v>
      </c>
      <c r="R35" t="s">
        <v>22</v>
      </c>
      <c r="S35" t="s">
        <v>22</v>
      </c>
      <c r="T35" t="s">
        <v>22</v>
      </c>
      <c r="U35" t="s">
        <v>22</v>
      </c>
      <c r="V35" s="2">
        <v>96452</v>
      </c>
    </row>
    <row r="36" spans="1:22" x14ac:dyDescent="0.25">
      <c r="A36" t="s">
        <v>38</v>
      </c>
      <c r="B36" t="s">
        <v>84</v>
      </c>
      <c r="C36" t="s">
        <v>518</v>
      </c>
      <c r="D36" t="s">
        <v>498</v>
      </c>
      <c r="E36" t="s">
        <v>22</v>
      </c>
      <c r="F36" t="s">
        <v>22</v>
      </c>
      <c r="G36" t="s">
        <v>22</v>
      </c>
      <c r="H36" t="s">
        <v>22</v>
      </c>
      <c r="I36" t="s">
        <v>22</v>
      </c>
      <c r="J36" t="s">
        <v>22</v>
      </c>
      <c r="K36" t="s">
        <v>22</v>
      </c>
      <c r="L36" t="s">
        <v>22</v>
      </c>
      <c r="M36">
        <v>16809</v>
      </c>
      <c r="N36" t="s">
        <v>22</v>
      </c>
      <c r="O36" t="s">
        <v>22</v>
      </c>
      <c r="P36" t="s">
        <v>22</v>
      </c>
      <c r="Q36" t="s">
        <v>22</v>
      </c>
      <c r="R36" t="s">
        <v>22</v>
      </c>
      <c r="S36" t="s">
        <v>22</v>
      </c>
      <c r="T36" t="s">
        <v>22</v>
      </c>
      <c r="U36" t="s">
        <v>22</v>
      </c>
      <c r="V36" s="2">
        <v>16809</v>
      </c>
    </row>
    <row r="37" spans="1:22" x14ac:dyDescent="0.25">
      <c r="A37" t="s">
        <v>38</v>
      </c>
      <c r="B37" t="s">
        <v>84</v>
      </c>
      <c r="C37" t="s">
        <v>519</v>
      </c>
      <c r="D37" t="s">
        <v>498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>
        <v>37128</v>
      </c>
      <c r="M37">
        <v>104830</v>
      </c>
      <c r="N37" t="s">
        <v>22</v>
      </c>
      <c r="O37" t="s">
        <v>22</v>
      </c>
      <c r="P37" t="s">
        <v>22</v>
      </c>
      <c r="Q37" t="s">
        <v>22</v>
      </c>
      <c r="R37" t="s">
        <v>22</v>
      </c>
      <c r="S37" t="s">
        <v>22</v>
      </c>
      <c r="T37" t="s">
        <v>22</v>
      </c>
      <c r="U37" t="s">
        <v>22</v>
      </c>
      <c r="V37" s="2">
        <v>141958</v>
      </c>
    </row>
    <row r="38" spans="1:22" x14ac:dyDescent="0.25">
      <c r="A38" t="s">
        <v>38</v>
      </c>
      <c r="B38" t="s">
        <v>84</v>
      </c>
      <c r="C38" t="s">
        <v>519</v>
      </c>
      <c r="D38" t="s">
        <v>499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>
        <v>37990</v>
      </c>
      <c r="N38" t="s">
        <v>22</v>
      </c>
      <c r="O38" t="s">
        <v>22</v>
      </c>
      <c r="P38" t="s">
        <v>22</v>
      </c>
      <c r="Q38" t="s">
        <v>22</v>
      </c>
      <c r="R38" t="s">
        <v>22</v>
      </c>
      <c r="S38" t="s">
        <v>22</v>
      </c>
      <c r="T38" t="s">
        <v>22</v>
      </c>
      <c r="U38" t="s">
        <v>22</v>
      </c>
      <c r="V38" s="2">
        <v>37990</v>
      </c>
    </row>
    <row r="39" spans="1:22" x14ac:dyDescent="0.25">
      <c r="A39" t="s">
        <v>38</v>
      </c>
      <c r="B39" t="s">
        <v>84</v>
      </c>
      <c r="C39" t="s">
        <v>520</v>
      </c>
      <c r="D39" t="s">
        <v>498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>
        <v>6475</v>
      </c>
      <c r="N39" t="s">
        <v>22</v>
      </c>
      <c r="O39" t="s">
        <v>22</v>
      </c>
      <c r="P39" t="s">
        <v>22</v>
      </c>
      <c r="Q39" t="s">
        <v>22</v>
      </c>
      <c r="R39" t="s">
        <v>22</v>
      </c>
      <c r="S39" t="s">
        <v>22</v>
      </c>
      <c r="T39" t="s">
        <v>22</v>
      </c>
      <c r="U39" t="s">
        <v>22</v>
      </c>
      <c r="V39" s="2">
        <v>6475</v>
      </c>
    </row>
    <row r="40" spans="1:22" x14ac:dyDescent="0.25">
      <c r="A40" t="s">
        <v>38</v>
      </c>
      <c r="B40" t="s">
        <v>84</v>
      </c>
      <c r="C40" t="s">
        <v>521</v>
      </c>
      <c r="D40" t="s">
        <v>498</v>
      </c>
      <c r="E40" t="s">
        <v>22</v>
      </c>
      <c r="F40" t="s">
        <v>22</v>
      </c>
      <c r="G40">
        <v>10320</v>
      </c>
      <c r="H40">
        <v>27930</v>
      </c>
      <c r="I40" t="s">
        <v>22</v>
      </c>
      <c r="J40" t="s">
        <v>22</v>
      </c>
      <c r="K40" t="s">
        <v>22</v>
      </c>
      <c r="L40" t="s">
        <v>22</v>
      </c>
      <c r="M40">
        <v>1019719</v>
      </c>
      <c r="N40" t="s">
        <v>22</v>
      </c>
      <c r="O40" t="s">
        <v>22</v>
      </c>
      <c r="P40" t="s">
        <v>22</v>
      </c>
      <c r="Q40" t="s">
        <v>22</v>
      </c>
      <c r="R40" t="s">
        <v>22</v>
      </c>
      <c r="S40" t="s">
        <v>22</v>
      </c>
      <c r="T40" t="s">
        <v>22</v>
      </c>
      <c r="U40" t="s">
        <v>22</v>
      </c>
      <c r="V40" s="2">
        <v>1057969</v>
      </c>
    </row>
    <row r="41" spans="1:22" x14ac:dyDescent="0.25">
      <c r="A41" t="s">
        <v>38</v>
      </c>
      <c r="B41" t="s">
        <v>84</v>
      </c>
      <c r="C41" t="s">
        <v>522</v>
      </c>
      <c r="D41" t="s">
        <v>498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>
        <v>39103</v>
      </c>
      <c r="N41" t="s">
        <v>22</v>
      </c>
      <c r="O41" t="s">
        <v>22</v>
      </c>
      <c r="P41" t="s">
        <v>22</v>
      </c>
      <c r="Q41" t="s">
        <v>22</v>
      </c>
      <c r="R41" t="s">
        <v>22</v>
      </c>
      <c r="S41" t="s">
        <v>22</v>
      </c>
      <c r="T41" t="s">
        <v>22</v>
      </c>
      <c r="U41" t="s">
        <v>22</v>
      </c>
      <c r="V41" s="2">
        <v>39103</v>
      </c>
    </row>
    <row r="42" spans="1:22" x14ac:dyDescent="0.25">
      <c r="A42" t="s">
        <v>38</v>
      </c>
      <c r="B42" t="s">
        <v>84</v>
      </c>
      <c r="C42" t="s">
        <v>523</v>
      </c>
      <c r="D42" t="s">
        <v>498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>
        <v>318464</v>
      </c>
      <c r="N42" t="s">
        <v>22</v>
      </c>
      <c r="O42" t="s">
        <v>22</v>
      </c>
      <c r="P42" t="s">
        <v>22</v>
      </c>
      <c r="Q42" t="s">
        <v>22</v>
      </c>
      <c r="R42" t="s">
        <v>22</v>
      </c>
      <c r="S42" t="s">
        <v>22</v>
      </c>
      <c r="T42" t="s">
        <v>22</v>
      </c>
      <c r="U42" t="s">
        <v>22</v>
      </c>
      <c r="V42" s="2">
        <v>318464</v>
      </c>
    </row>
    <row r="43" spans="1:22" x14ac:dyDescent="0.25">
      <c r="A43" t="s">
        <v>38</v>
      </c>
      <c r="B43" t="s">
        <v>84</v>
      </c>
      <c r="C43" t="s">
        <v>523</v>
      </c>
      <c r="D43" t="s">
        <v>499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>
        <v>20400</v>
      </c>
      <c r="N43" t="s">
        <v>22</v>
      </c>
      <c r="O43" t="s">
        <v>22</v>
      </c>
      <c r="P43" t="s">
        <v>22</v>
      </c>
      <c r="Q43" t="s">
        <v>22</v>
      </c>
      <c r="R43" t="s">
        <v>22</v>
      </c>
      <c r="S43" t="s">
        <v>22</v>
      </c>
      <c r="T43" t="s">
        <v>22</v>
      </c>
      <c r="U43" t="s">
        <v>22</v>
      </c>
      <c r="V43" s="2">
        <v>20400</v>
      </c>
    </row>
    <row r="44" spans="1:22" x14ac:dyDescent="0.25">
      <c r="A44" t="s">
        <v>38</v>
      </c>
      <c r="B44" t="s">
        <v>84</v>
      </c>
      <c r="C44" t="s">
        <v>524</v>
      </c>
      <c r="D44" t="s">
        <v>498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>
        <v>6533</v>
      </c>
      <c r="N44" t="s">
        <v>22</v>
      </c>
      <c r="O44" t="s">
        <v>22</v>
      </c>
      <c r="P44" t="s">
        <v>22</v>
      </c>
      <c r="Q44" t="s">
        <v>22</v>
      </c>
      <c r="R44" t="s">
        <v>22</v>
      </c>
      <c r="S44" t="s">
        <v>22</v>
      </c>
      <c r="T44" t="s">
        <v>22</v>
      </c>
      <c r="U44" t="s">
        <v>22</v>
      </c>
      <c r="V44" s="2">
        <v>6533</v>
      </c>
    </row>
    <row r="45" spans="1:22" x14ac:dyDescent="0.25">
      <c r="A45" t="s">
        <v>38</v>
      </c>
      <c r="B45" t="s">
        <v>84</v>
      </c>
      <c r="C45" t="s">
        <v>525</v>
      </c>
      <c r="D45" t="s">
        <v>498</v>
      </c>
      <c r="E45">
        <v>20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>
        <v>173981</v>
      </c>
      <c r="N45" t="s">
        <v>22</v>
      </c>
      <c r="O45" t="s">
        <v>22</v>
      </c>
      <c r="P45" t="s">
        <v>22</v>
      </c>
      <c r="Q45" t="s">
        <v>22</v>
      </c>
      <c r="R45" t="s">
        <v>22</v>
      </c>
      <c r="S45" t="s">
        <v>22</v>
      </c>
      <c r="T45" t="s">
        <v>22</v>
      </c>
      <c r="U45" t="s">
        <v>22</v>
      </c>
      <c r="V45" s="2">
        <v>174001</v>
      </c>
    </row>
    <row r="46" spans="1:22" x14ac:dyDescent="0.25">
      <c r="A46" t="s">
        <v>38</v>
      </c>
      <c r="B46" t="s">
        <v>84</v>
      </c>
      <c r="C46" t="s">
        <v>525</v>
      </c>
      <c r="D46" t="s">
        <v>499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>
        <v>1440</v>
      </c>
      <c r="M46" t="s">
        <v>22</v>
      </c>
      <c r="N46" t="s">
        <v>22</v>
      </c>
      <c r="O46" t="s">
        <v>22</v>
      </c>
      <c r="P46" t="s">
        <v>22</v>
      </c>
      <c r="Q46" t="s">
        <v>22</v>
      </c>
      <c r="R46" t="s">
        <v>22</v>
      </c>
      <c r="S46" t="s">
        <v>22</v>
      </c>
      <c r="T46" t="s">
        <v>22</v>
      </c>
      <c r="U46" t="s">
        <v>22</v>
      </c>
      <c r="V46" s="2">
        <v>1440</v>
      </c>
    </row>
    <row r="47" spans="1:22" x14ac:dyDescent="0.25">
      <c r="A47" t="s">
        <v>38</v>
      </c>
      <c r="B47" t="s">
        <v>84</v>
      </c>
      <c r="C47" t="s">
        <v>526</v>
      </c>
      <c r="D47" t="s">
        <v>498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>
        <v>202548</v>
      </c>
      <c r="N47" t="s">
        <v>22</v>
      </c>
      <c r="O47" t="s">
        <v>22</v>
      </c>
      <c r="P47" t="s">
        <v>22</v>
      </c>
      <c r="Q47" t="s">
        <v>22</v>
      </c>
      <c r="R47" t="s">
        <v>22</v>
      </c>
      <c r="S47" t="s">
        <v>22</v>
      </c>
      <c r="T47" t="s">
        <v>22</v>
      </c>
      <c r="U47" t="s">
        <v>22</v>
      </c>
      <c r="V47" s="2">
        <v>202548</v>
      </c>
    </row>
    <row r="48" spans="1:22" x14ac:dyDescent="0.25">
      <c r="A48" t="s">
        <v>38</v>
      </c>
      <c r="B48" t="s">
        <v>84</v>
      </c>
      <c r="C48" t="s">
        <v>526</v>
      </c>
      <c r="D48" t="s">
        <v>499</v>
      </c>
      <c r="E48" t="s">
        <v>22</v>
      </c>
      <c r="F48" t="s">
        <v>22</v>
      </c>
      <c r="G48" t="s">
        <v>22</v>
      </c>
      <c r="H48" t="s">
        <v>22</v>
      </c>
      <c r="I48" t="s">
        <v>22</v>
      </c>
      <c r="J48" t="s">
        <v>22</v>
      </c>
      <c r="K48" t="s">
        <v>22</v>
      </c>
      <c r="L48">
        <v>800</v>
      </c>
      <c r="M48" t="s">
        <v>22</v>
      </c>
      <c r="N48" t="s">
        <v>22</v>
      </c>
      <c r="O48" t="s">
        <v>22</v>
      </c>
      <c r="P48" t="s">
        <v>22</v>
      </c>
      <c r="Q48" t="s">
        <v>22</v>
      </c>
      <c r="R48" t="s">
        <v>22</v>
      </c>
      <c r="S48" t="s">
        <v>22</v>
      </c>
      <c r="T48" t="s">
        <v>22</v>
      </c>
      <c r="U48" t="s">
        <v>22</v>
      </c>
      <c r="V48" s="2">
        <v>800</v>
      </c>
    </row>
    <row r="49" spans="1:22" x14ac:dyDescent="0.25">
      <c r="A49" t="s">
        <v>38</v>
      </c>
      <c r="B49" t="s">
        <v>527</v>
      </c>
      <c r="C49" t="s">
        <v>528</v>
      </c>
      <c r="D49" t="s">
        <v>498</v>
      </c>
      <c r="E49">
        <v>8840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  <c r="Q49" t="s">
        <v>22</v>
      </c>
      <c r="R49" t="s">
        <v>22</v>
      </c>
      <c r="S49" t="s">
        <v>22</v>
      </c>
      <c r="T49" t="s">
        <v>22</v>
      </c>
      <c r="U49" t="s">
        <v>22</v>
      </c>
      <c r="V49" s="2">
        <v>8840</v>
      </c>
    </row>
    <row r="50" spans="1:22" x14ac:dyDescent="0.25">
      <c r="A50" t="s">
        <v>38</v>
      </c>
      <c r="B50" t="s">
        <v>101</v>
      </c>
      <c r="C50" t="s">
        <v>102</v>
      </c>
      <c r="D50" t="s">
        <v>498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>
        <v>279</v>
      </c>
      <c r="N50" t="s">
        <v>22</v>
      </c>
      <c r="O50" t="s">
        <v>22</v>
      </c>
      <c r="P50" t="s">
        <v>22</v>
      </c>
      <c r="Q50" t="s">
        <v>22</v>
      </c>
      <c r="R50" t="s">
        <v>22</v>
      </c>
      <c r="S50" t="s">
        <v>22</v>
      </c>
      <c r="T50" t="s">
        <v>22</v>
      </c>
      <c r="U50" t="s">
        <v>22</v>
      </c>
      <c r="V50" s="2">
        <v>279</v>
      </c>
    </row>
    <row r="51" spans="1:22" x14ac:dyDescent="0.25">
      <c r="A51" t="s">
        <v>38</v>
      </c>
      <c r="B51" t="s">
        <v>101</v>
      </c>
      <c r="C51" t="s">
        <v>102</v>
      </c>
      <c r="D51" t="s">
        <v>499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  <c r="Q51" t="s">
        <v>22</v>
      </c>
      <c r="R51">
        <v>72744</v>
      </c>
      <c r="S51" t="s">
        <v>22</v>
      </c>
      <c r="T51" t="s">
        <v>22</v>
      </c>
      <c r="U51" t="s">
        <v>22</v>
      </c>
      <c r="V51" s="2">
        <v>72744</v>
      </c>
    </row>
    <row r="52" spans="1:22" x14ac:dyDescent="0.25">
      <c r="A52" t="s">
        <v>38</v>
      </c>
      <c r="B52" t="s">
        <v>101</v>
      </c>
      <c r="C52" t="s">
        <v>529</v>
      </c>
      <c r="D52" t="s">
        <v>498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>
        <v>96321</v>
      </c>
      <c r="N52" t="s">
        <v>22</v>
      </c>
      <c r="O52" t="s">
        <v>22</v>
      </c>
      <c r="P52" t="s">
        <v>22</v>
      </c>
      <c r="Q52" t="s">
        <v>22</v>
      </c>
      <c r="R52" t="s">
        <v>22</v>
      </c>
      <c r="S52" t="s">
        <v>22</v>
      </c>
      <c r="T52" t="s">
        <v>22</v>
      </c>
      <c r="U52" t="s">
        <v>22</v>
      </c>
      <c r="V52" s="2">
        <v>96321</v>
      </c>
    </row>
    <row r="53" spans="1:22" x14ac:dyDescent="0.25">
      <c r="A53" t="s">
        <v>38</v>
      </c>
      <c r="B53" t="s">
        <v>101</v>
      </c>
      <c r="C53" t="s">
        <v>530</v>
      </c>
      <c r="D53" t="s">
        <v>498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>
        <v>1858</v>
      </c>
      <c r="N53" t="s">
        <v>22</v>
      </c>
      <c r="O53" t="s">
        <v>22</v>
      </c>
      <c r="P53" t="s">
        <v>22</v>
      </c>
      <c r="Q53" t="s">
        <v>22</v>
      </c>
      <c r="R53" t="s">
        <v>22</v>
      </c>
      <c r="S53" t="s">
        <v>22</v>
      </c>
      <c r="T53" t="s">
        <v>22</v>
      </c>
      <c r="U53" t="s">
        <v>22</v>
      </c>
      <c r="V53" s="2">
        <v>1858</v>
      </c>
    </row>
    <row r="54" spans="1:22" x14ac:dyDescent="0.25">
      <c r="A54" t="s">
        <v>38</v>
      </c>
      <c r="B54" t="s">
        <v>101</v>
      </c>
      <c r="C54" t="s">
        <v>107</v>
      </c>
      <c r="D54" t="s">
        <v>498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>
        <v>105862</v>
      </c>
      <c r="N54" t="s">
        <v>22</v>
      </c>
      <c r="O54" t="s">
        <v>22</v>
      </c>
      <c r="P54" t="s">
        <v>22</v>
      </c>
      <c r="Q54" t="s">
        <v>22</v>
      </c>
      <c r="R54" t="s">
        <v>22</v>
      </c>
      <c r="S54" t="s">
        <v>22</v>
      </c>
      <c r="T54" t="s">
        <v>22</v>
      </c>
      <c r="U54" t="s">
        <v>22</v>
      </c>
      <c r="V54" s="2">
        <v>105862</v>
      </c>
    </row>
    <row r="55" spans="1:22" x14ac:dyDescent="0.25">
      <c r="A55" t="s">
        <v>38</v>
      </c>
      <c r="B55" t="s">
        <v>101</v>
      </c>
      <c r="C55" t="s">
        <v>531</v>
      </c>
      <c r="D55" t="s">
        <v>498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>
        <v>59600</v>
      </c>
      <c r="N55" t="s">
        <v>22</v>
      </c>
      <c r="O55" t="s">
        <v>22</v>
      </c>
      <c r="P55" t="s">
        <v>22</v>
      </c>
      <c r="Q55" t="s">
        <v>22</v>
      </c>
      <c r="R55" t="s">
        <v>22</v>
      </c>
      <c r="S55" t="s">
        <v>22</v>
      </c>
      <c r="T55" t="s">
        <v>22</v>
      </c>
      <c r="U55" t="s">
        <v>22</v>
      </c>
      <c r="V55" s="2">
        <v>59600</v>
      </c>
    </row>
    <row r="56" spans="1:22" x14ac:dyDescent="0.25">
      <c r="A56" t="s">
        <v>38</v>
      </c>
      <c r="B56" t="s">
        <v>101</v>
      </c>
      <c r="C56" t="s">
        <v>532</v>
      </c>
      <c r="D56" t="s">
        <v>498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>
        <v>21000</v>
      </c>
      <c r="N56" t="s">
        <v>22</v>
      </c>
      <c r="O56" t="s">
        <v>22</v>
      </c>
      <c r="P56" t="s">
        <v>22</v>
      </c>
      <c r="Q56" t="s">
        <v>22</v>
      </c>
      <c r="R56" t="s">
        <v>22</v>
      </c>
      <c r="S56" t="s">
        <v>22</v>
      </c>
      <c r="T56" t="s">
        <v>22</v>
      </c>
      <c r="U56" t="s">
        <v>22</v>
      </c>
      <c r="V56" s="2">
        <v>21000</v>
      </c>
    </row>
    <row r="57" spans="1:22" x14ac:dyDescent="0.25">
      <c r="A57" t="s">
        <v>38</v>
      </c>
      <c r="B57" t="s">
        <v>101</v>
      </c>
      <c r="C57" t="s">
        <v>533</v>
      </c>
      <c r="D57" t="s">
        <v>498</v>
      </c>
      <c r="E57" t="s">
        <v>22</v>
      </c>
      <c r="F57" t="s">
        <v>22</v>
      </c>
      <c r="G57" t="s">
        <v>22</v>
      </c>
      <c r="H57" t="s">
        <v>22</v>
      </c>
      <c r="I57">
        <v>534</v>
      </c>
      <c r="J57">
        <v>545</v>
      </c>
      <c r="K57" t="s">
        <v>22</v>
      </c>
      <c r="L57" t="s">
        <v>22</v>
      </c>
      <c r="M57">
        <v>270825</v>
      </c>
      <c r="N57" t="s">
        <v>22</v>
      </c>
      <c r="O57" t="s">
        <v>22</v>
      </c>
      <c r="P57" t="s">
        <v>22</v>
      </c>
      <c r="Q57" t="s">
        <v>22</v>
      </c>
      <c r="R57" t="s">
        <v>22</v>
      </c>
      <c r="S57" t="s">
        <v>22</v>
      </c>
      <c r="T57" t="s">
        <v>22</v>
      </c>
      <c r="U57" t="s">
        <v>22</v>
      </c>
      <c r="V57" s="2">
        <v>271904</v>
      </c>
    </row>
    <row r="58" spans="1:22" x14ac:dyDescent="0.25">
      <c r="A58" t="s">
        <v>38</v>
      </c>
      <c r="B58" t="s">
        <v>101</v>
      </c>
      <c r="C58" t="s">
        <v>108</v>
      </c>
      <c r="D58" t="s">
        <v>498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>
        <v>10999</v>
      </c>
      <c r="N58" t="s">
        <v>22</v>
      </c>
      <c r="O58" t="s">
        <v>22</v>
      </c>
      <c r="P58" t="s">
        <v>22</v>
      </c>
      <c r="Q58" t="s">
        <v>22</v>
      </c>
      <c r="R58" t="s">
        <v>22</v>
      </c>
      <c r="S58" t="s">
        <v>22</v>
      </c>
      <c r="T58" t="s">
        <v>22</v>
      </c>
      <c r="U58" t="s">
        <v>22</v>
      </c>
      <c r="V58" s="2">
        <v>10999</v>
      </c>
    </row>
    <row r="59" spans="1:22" x14ac:dyDescent="0.25">
      <c r="A59" t="s">
        <v>38</v>
      </c>
      <c r="B59" t="s">
        <v>101</v>
      </c>
      <c r="C59" t="s">
        <v>108</v>
      </c>
      <c r="D59" t="s">
        <v>499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  <c r="Q59" t="s">
        <v>22</v>
      </c>
      <c r="R59">
        <v>59412</v>
      </c>
      <c r="S59" t="s">
        <v>22</v>
      </c>
      <c r="T59" t="s">
        <v>22</v>
      </c>
      <c r="U59" t="s">
        <v>22</v>
      </c>
      <c r="V59" s="2">
        <v>59412</v>
      </c>
    </row>
    <row r="60" spans="1:22" x14ac:dyDescent="0.25">
      <c r="A60" t="s">
        <v>38</v>
      </c>
      <c r="B60" t="s">
        <v>101</v>
      </c>
      <c r="C60" t="s">
        <v>534</v>
      </c>
      <c r="D60" t="s">
        <v>498</v>
      </c>
      <c r="E60" t="s">
        <v>22</v>
      </c>
      <c r="F60" t="s">
        <v>22</v>
      </c>
      <c r="G60" t="s">
        <v>22</v>
      </c>
      <c r="H60" t="s">
        <v>22</v>
      </c>
      <c r="I60" t="s">
        <v>22</v>
      </c>
      <c r="J60" t="s">
        <v>22</v>
      </c>
      <c r="K60" t="s">
        <v>22</v>
      </c>
      <c r="L60" t="s">
        <v>22</v>
      </c>
      <c r="M60">
        <v>18585</v>
      </c>
      <c r="N60" t="s">
        <v>22</v>
      </c>
      <c r="O60" t="s">
        <v>22</v>
      </c>
      <c r="P60" t="s">
        <v>22</v>
      </c>
      <c r="Q60" t="s">
        <v>22</v>
      </c>
      <c r="R60" t="s">
        <v>22</v>
      </c>
      <c r="S60" t="s">
        <v>22</v>
      </c>
      <c r="T60" t="s">
        <v>22</v>
      </c>
      <c r="U60" t="s">
        <v>22</v>
      </c>
      <c r="V60" s="2">
        <v>18585</v>
      </c>
    </row>
    <row r="61" spans="1:22" x14ac:dyDescent="0.25">
      <c r="A61" t="s">
        <v>38</v>
      </c>
      <c r="B61" t="s">
        <v>101</v>
      </c>
      <c r="C61" t="s">
        <v>535</v>
      </c>
      <c r="D61" t="s">
        <v>498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>
        <v>67407</v>
      </c>
      <c r="N61" t="s">
        <v>22</v>
      </c>
      <c r="O61" t="s">
        <v>22</v>
      </c>
      <c r="P61" t="s">
        <v>22</v>
      </c>
      <c r="Q61" t="s">
        <v>22</v>
      </c>
      <c r="R61" t="s">
        <v>22</v>
      </c>
      <c r="S61" t="s">
        <v>22</v>
      </c>
      <c r="T61" t="s">
        <v>22</v>
      </c>
      <c r="U61" t="s">
        <v>22</v>
      </c>
      <c r="V61" s="2">
        <v>67407</v>
      </c>
    </row>
    <row r="62" spans="1:22" x14ac:dyDescent="0.25">
      <c r="A62" t="s">
        <v>38</v>
      </c>
      <c r="B62" t="s">
        <v>101</v>
      </c>
      <c r="C62" t="s">
        <v>110</v>
      </c>
      <c r="D62" t="s">
        <v>498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>
        <v>111827</v>
      </c>
      <c r="N62" t="s">
        <v>22</v>
      </c>
      <c r="O62" t="s">
        <v>22</v>
      </c>
      <c r="P62" t="s">
        <v>22</v>
      </c>
      <c r="Q62" t="s">
        <v>22</v>
      </c>
      <c r="R62" t="s">
        <v>22</v>
      </c>
      <c r="S62" t="s">
        <v>22</v>
      </c>
      <c r="T62" t="s">
        <v>22</v>
      </c>
      <c r="U62" t="s">
        <v>22</v>
      </c>
      <c r="V62" s="2">
        <v>111827</v>
      </c>
    </row>
    <row r="63" spans="1:22" x14ac:dyDescent="0.25">
      <c r="A63" t="s">
        <v>38</v>
      </c>
      <c r="B63" t="s">
        <v>101</v>
      </c>
      <c r="C63" t="s">
        <v>536</v>
      </c>
      <c r="D63" t="s">
        <v>498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>
        <v>74750</v>
      </c>
      <c r="N63" t="s">
        <v>22</v>
      </c>
      <c r="O63" t="s">
        <v>22</v>
      </c>
      <c r="P63" t="s">
        <v>22</v>
      </c>
      <c r="Q63" t="s">
        <v>22</v>
      </c>
      <c r="R63" t="s">
        <v>22</v>
      </c>
      <c r="S63" t="s">
        <v>22</v>
      </c>
      <c r="T63" t="s">
        <v>22</v>
      </c>
      <c r="U63" t="s">
        <v>22</v>
      </c>
      <c r="V63" s="2">
        <v>74750</v>
      </c>
    </row>
    <row r="64" spans="1:22" x14ac:dyDescent="0.25">
      <c r="A64" t="s">
        <v>38</v>
      </c>
      <c r="B64" t="s">
        <v>101</v>
      </c>
      <c r="C64" t="s">
        <v>537</v>
      </c>
      <c r="D64" t="s">
        <v>498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>
        <v>56899</v>
      </c>
      <c r="N64" t="s">
        <v>22</v>
      </c>
      <c r="O64" t="s">
        <v>22</v>
      </c>
      <c r="P64" t="s">
        <v>22</v>
      </c>
      <c r="Q64" t="s">
        <v>22</v>
      </c>
      <c r="R64" t="s">
        <v>22</v>
      </c>
      <c r="S64" t="s">
        <v>22</v>
      </c>
      <c r="T64" t="s">
        <v>22</v>
      </c>
      <c r="U64" t="s">
        <v>22</v>
      </c>
      <c r="V64" s="2">
        <v>56899</v>
      </c>
    </row>
    <row r="65" spans="1:22" x14ac:dyDescent="0.25">
      <c r="A65" t="s">
        <v>38</v>
      </c>
      <c r="B65" t="s">
        <v>101</v>
      </c>
      <c r="C65" t="s">
        <v>113</v>
      </c>
      <c r="D65" t="s">
        <v>498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>
        <v>88330</v>
      </c>
      <c r="N65" t="s">
        <v>22</v>
      </c>
      <c r="O65" t="s">
        <v>22</v>
      </c>
      <c r="P65" t="s">
        <v>22</v>
      </c>
      <c r="Q65" t="s">
        <v>22</v>
      </c>
      <c r="R65" t="s">
        <v>22</v>
      </c>
      <c r="S65" t="s">
        <v>22</v>
      </c>
      <c r="T65" t="s">
        <v>22</v>
      </c>
      <c r="U65" t="s">
        <v>22</v>
      </c>
      <c r="V65" s="2">
        <v>88330</v>
      </c>
    </row>
    <row r="66" spans="1:22" x14ac:dyDescent="0.25">
      <c r="A66" t="s">
        <v>38</v>
      </c>
      <c r="B66" t="s">
        <v>101</v>
      </c>
      <c r="C66" t="s">
        <v>538</v>
      </c>
      <c r="D66" t="s">
        <v>498</v>
      </c>
      <c r="E66">
        <v>60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>
        <v>129358</v>
      </c>
      <c r="N66" t="s">
        <v>22</v>
      </c>
      <c r="O66" t="s">
        <v>22</v>
      </c>
      <c r="P66" t="s">
        <v>22</v>
      </c>
      <c r="Q66" t="s">
        <v>22</v>
      </c>
      <c r="R66" t="s">
        <v>22</v>
      </c>
      <c r="S66" t="s">
        <v>22</v>
      </c>
      <c r="T66" t="s">
        <v>22</v>
      </c>
      <c r="U66" t="s">
        <v>22</v>
      </c>
      <c r="V66" s="2">
        <v>129418</v>
      </c>
    </row>
    <row r="67" spans="1:22" x14ac:dyDescent="0.25">
      <c r="A67" t="s">
        <v>38</v>
      </c>
      <c r="B67" t="s">
        <v>101</v>
      </c>
      <c r="C67" t="s">
        <v>538</v>
      </c>
      <c r="D67" t="s">
        <v>499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>
        <v>700</v>
      </c>
      <c r="M67">
        <v>10500</v>
      </c>
      <c r="N67" t="s">
        <v>22</v>
      </c>
      <c r="O67" t="s">
        <v>22</v>
      </c>
      <c r="P67" t="s">
        <v>22</v>
      </c>
      <c r="Q67" t="s">
        <v>22</v>
      </c>
      <c r="R67">
        <v>70248</v>
      </c>
      <c r="S67" t="s">
        <v>22</v>
      </c>
      <c r="T67" t="s">
        <v>22</v>
      </c>
      <c r="U67" t="s">
        <v>22</v>
      </c>
      <c r="V67" s="2">
        <v>81448</v>
      </c>
    </row>
    <row r="68" spans="1:22" x14ac:dyDescent="0.25">
      <c r="A68" t="s">
        <v>38</v>
      </c>
      <c r="B68" t="s">
        <v>101</v>
      </c>
      <c r="C68" t="s">
        <v>539</v>
      </c>
      <c r="D68" t="s">
        <v>498</v>
      </c>
      <c r="E68">
        <v>20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  <c r="Q68" t="s">
        <v>22</v>
      </c>
      <c r="R68" t="s">
        <v>22</v>
      </c>
      <c r="S68" t="s">
        <v>22</v>
      </c>
      <c r="T68" t="s">
        <v>22</v>
      </c>
      <c r="U68" t="s">
        <v>22</v>
      </c>
      <c r="V68" s="2">
        <v>20</v>
      </c>
    </row>
    <row r="69" spans="1:22" x14ac:dyDescent="0.25">
      <c r="A69" t="s">
        <v>38</v>
      </c>
      <c r="B69" t="s">
        <v>101</v>
      </c>
      <c r="C69" t="s">
        <v>539</v>
      </c>
      <c r="D69" t="s">
        <v>499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  <c r="Q69" t="s">
        <v>22</v>
      </c>
      <c r="R69" t="s">
        <v>22</v>
      </c>
      <c r="S69" t="s">
        <v>22</v>
      </c>
      <c r="T69" t="s">
        <v>22</v>
      </c>
      <c r="U69">
        <v>30</v>
      </c>
      <c r="V69" s="2">
        <v>30</v>
      </c>
    </row>
    <row r="70" spans="1:22" x14ac:dyDescent="0.25">
      <c r="A70" t="s">
        <v>38</v>
      </c>
      <c r="B70" t="s">
        <v>101</v>
      </c>
      <c r="C70" t="s">
        <v>540</v>
      </c>
      <c r="D70" t="s">
        <v>498</v>
      </c>
      <c r="E70">
        <v>15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  <c r="Q70" t="s">
        <v>22</v>
      </c>
      <c r="R70" t="s">
        <v>22</v>
      </c>
      <c r="S70" t="s">
        <v>22</v>
      </c>
      <c r="T70" t="s">
        <v>22</v>
      </c>
      <c r="U70" t="s">
        <v>22</v>
      </c>
      <c r="V70" s="2">
        <v>15</v>
      </c>
    </row>
    <row r="71" spans="1:22" x14ac:dyDescent="0.25">
      <c r="A71" t="s">
        <v>38</v>
      </c>
      <c r="B71" t="s">
        <v>101</v>
      </c>
      <c r="C71" t="s">
        <v>541</v>
      </c>
      <c r="D71" t="s">
        <v>498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>
        <v>116</v>
      </c>
      <c r="M71">
        <v>19227</v>
      </c>
      <c r="N71" t="s">
        <v>22</v>
      </c>
      <c r="O71" t="s">
        <v>22</v>
      </c>
      <c r="P71" t="s">
        <v>22</v>
      </c>
      <c r="Q71" t="s">
        <v>22</v>
      </c>
      <c r="R71" t="s">
        <v>22</v>
      </c>
      <c r="S71" t="s">
        <v>22</v>
      </c>
      <c r="T71" t="s">
        <v>22</v>
      </c>
      <c r="U71" t="s">
        <v>22</v>
      </c>
      <c r="V71" s="2">
        <v>19343</v>
      </c>
    </row>
    <row r="72" spans="1:22" x14ac:dyDescent="0.25">
      <c r="A72" t="s">
        <v>38</v>
      </c>
      <c r="B72" t="s">
        <v>115</v>
      </c>
      <c r="C72" t="s">
        <v>542</v>
      </c>
      <c r="D72" t="s">
        <v>498</v>
      </c>
      <c r="E72" t="s">
        <v>22</v>
      </c>
      <c r="F72" t="s">
        <v>22</v>
      </c>
      <c r="G72" t="s">
        <v>22</v>
      </c>
      <c r="H72" t="s">
        <v>22</v>
      </c>
      <c r="I72" t="s">
        <v>22</v>
      </c>
      <c r="J72" t="s">
        <v>22</v>
      </c>
      <c r="K72" t="s">
        <v>22</v>
      </c>
      <c r="L72" t="s">
        <v>22</v>
      </c>
      <c r="M72">
        <v>22627</v>
      </c>
      <c r="N72" t="s">
        <v>22</v>
      </c>
      <c r="O72" t="s">
        <v>22</v>
      </c>
      <c r="P72" t="s">
        <v>22</v>
      </c>
      <c r="Q72" t="s">
        <v>22</v>
      </c>
      <c r="R72" t="s">
        <v>22</v>
      </c>
      <c r="S72" t="s">
        <v>22</v>
      </c>
      <c r="T72" t="s">
        <v>22</v>
      </c>
      <c r="U72" t="s">
        <v>22</v>
      </c>
      <c r="V72" s="2">
        <v>22627</v>
      </c>
    </row>
    <row r="73" spans="1:22" x14ac:dyDescent="0.25">
      <c r="A73" t="s">
        <v>38</v>
      </c>
      <c r="B73" t="s">
        <v>115</v>
      </c>
      <c r="C73" t="s">
        <v>121</v>
      </c>
      <c r="D73" t="s">
        <v>498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>
        <v>44120</v>
      </c>
      <c r="N73" t="s">
        <v>22</v>
      </c>
      <c r="O73" t="s">
        <v>22</v>
      </c>
      <c r="P73" t="s">
        <v>22</v>
      </c>
      <c r="Q73" t="s">
        <v>22</v>
      </c>
      <c r="R73" t="s">
        <v>22</v>
      </c>
      <c r="S73" t="s">
        <v>22</v>
      </c>
      <c r="T73" t="s">
        <v>22</v>
      </c>
      <c r="U73" t="s">
        <v>22</v>
      </c>
      <c r="V73" s="2">
        <v>44120</v>
      </c>
    </row>
    <row r="74" spans="1:22" x14ac:dyDescent="0.25">
      <c r="A74" t="s">
        <v>38</v>
      </c>
      <c r="B74" t="s">
        <v>115</v>
      </c>
      <c r="C74" t="s">
        <v>543</v>
      </c>
      <c r="D74" t="s">
        <v>498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>
        <v>14018</v>
      </c>
      <c r="N74" t="s">
        <v>22</v>
      </c>
      <c r="O74" t="s">
        <v>22</v>
      </c>
      <c r="P74" t="s">
        <v>22</v>
      </c>
      <c r="Q74" t="s">
        <v>22</v>
      </c>
      <c r="R74" t="s">
        <v>22</v>
      </c>
      <c r="S74" t="s">
        <v>22</v>
      </c>
      <c r="T74" t="s">
        <v>22</v>
      </c>
      <c r="U74" t="s">
        <v>22</v>
      </c>
      <c r="V74" s="2">
        <v>14018</v>
      </c>
    </row>
    <row r="75" spans="1:22" x14ac:dyDescent="0.25">
      <c r="A75" t="s">
        <v>38</v>
      </c>
      <c r="B75" t="s">
        <v>115</v>
      </c>
      <c r="C75" t="s">
        <v>123</v>
      </c>
      <c r="D75" t="s">
        <v>498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>
        <v>9132</v>
      </c>
      <c r="N75" t="s">
        <v>22</v>
      </c>
      <c r="O75" t="s">
        <v>22</v>
      </c>
      <c r="P75" t="s">
        <v>22</v>
      </c>
      <c r="Q75" t="s">
        <v>22</v>
      </c>
      <c r="R75" t="s">
        <v>22</v>
      </c>
      <c r="S75" t="s">
        <v>22</v>
      </c>
      <c r="T75" t="s">
        <v>22</v>
      </c>
      <c r="U75" t="s">
        <v>22</v>
      </c>
      <c r="V75" s="2">
        <v>9132</v>
      </c>
    </row>
    <row r="76" spans="1:22" x14ac:dyDescent="0.25">
      <c r="A76" t="s">
        <v>38</v>
      </c>
      <c r="B76" t="s">
        <v>115</v>
      </c>
      <c r="C76" t="s">
        <v>544</v>
      </c>
      <c r="D76" t="s">
        <v>498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>
        <v>95555</v>
      </c>
      <c r="N76" t="s">
        <v>22</v>
      </c>
      <c r="O76" t="s">
        <v>22</v>
      </c>
      <c r="P76" t="s">
        <v>22</v>
      </c>
      <c r="Q76" t="s">
        <v>22</v>
      </c>
      <c r="R76" t="s">
        <v>22</v>
      </c>
      <c r="S76" t="s">
        <v>22</v>
      </c>
      <c r="T76" t="s">
        <v>22</v>
      </c>
      <c r="U76" t="s">
        <v>22</v>
      </c>
      <c r="V76" s="2">
        <v>95555</v>
      </c>
    </row>
    <row r="77" spans="1:22" x14ac:dyDescent="0.25">
      <c r="A77" t="s">
        <v>38</v>
      </c>
      <c r="B77" t="s">
        <v>115</v>
      </c>
      <c r="C77" t="s">
        <v>124</v>
      </c>
      <c r="D77" t="s">
        <v>498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  <c r="Q77" t="s">
        <v>22</v>
      </c>
      <c r="R77">
        <v>107333</v>
      </c>
      <c r="S77" t="s">
        <v>22</v>
      </c>
      <c r="T77" t="s">
        <v>22</v>
      </c>
      <c r="U77" t="s">
        <v>22</v>
      </c>
      <c r="V77" s="2">
        <v>107333</v>
      </c>
    </row>
    <row r="78" spans="1:22" x14ac:dyDescent="0.25">
      <c r="A78" t="s">
        <v>38</v>
      </c>
      <c r="B78" t="s">
        <v>115</v>
      </c>
      <c r="C78" t="s">
        <v>545</v>
      </c>
      <c r="D78" t="s">
        <v>498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  <c r="Q78" t="s">
        <v>22</v>
      </c>
      <c r="R78">
        <v>10310</v>
      </c>
      <c r="S78" t="s">
        <v>22</v>
      </c>
      <c r="T78" t="s">
        <v>22</v>
      </c>
      <c r="U78" t="s">
        <v>22</v>
      </c>
      <c r="V78" s="2">
        <v>10310</v>
      </c>
    </row>
    <row r="79" spans="1:22" x14ac:dyDescent="0.25">
      <c r="A79" t="s">
        <v>38</v>
      </c>
      <c r="B79" t="s">
        <v>115</v>
      </c>
      <c r="C79" t="s">
        <v>546</v>
      </c>
      <c r="D79" t="s">
        <v>498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>
        <v>34983</v>
      </c>
      <c r="N79" t="s">
        <v>22</v>
      </c>
      <c r="O79" t="s">
        <v>22</v>
      </c>
      <c r="P79" t="s">
        <v>22</v>
      </c>
      <c r="Q79" t="s">
        <v>22</v>
      </c>
      <c r="R79" t="s">
        <v>22</v>
      </c>
      <c r="S79" t="s">
        <v>22</v>
      </c>
      <c r="T79" t="s">
        <v>22</v>
      </c>
      <c r="U79" t="s">
        <v>22</v>
      </c>
      <c r="V79" s="2">
        <v>34983</v>
      </c>
    </row>
    <row r="80" spans="1:22" x14ac:dyDescent="0.25">
      <c r="A80" t="s">
        <v>38</v>
      </c>
      <c r="B80" t="s">
        <v>115</v>
      </c>
      <c r="C80" t="s">
        <v>547</v>
      </c>
      <c r="D80" t="s">
        <v>498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>
        <v>81595</v>
      </c>
      <c r="N80" t="s">
        <v>22</v>
      </c>
      <c r="O80" t="s">
        <v>22</v>
      </c>
      <c r="P80" t="s">
        <v>22</v>
      </c>
      <c r="Q80" t="s">
        <v>22</v>
      </c>
      <c r="R80" t="s">
        <v>22</v>
      </c>
      <c r="S80" t="s">
        <v>22</v>
      </c>
      <c r="T80" t="s">
        <v>22</v>
      </c>
      <c r="U80" t="s">
        <v>22</v>
      </c>
      <c r="V80" s="2">
        <v>81595</v>
      </c>
    </row>
    <row r="81" spans="1:22" x14ac:dyDescent="0.25">
      <c r="A81" t="s">
        <v>38</v>
      </c>
      <c r="B81" t="s">
        <v>115</v>
      </c>
      <c r="C81" t="s">
        <v>548</v>
      </c>
      <c r="D81" t="s">
        <v>499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>
        <v>600</v>
      </c>
      <c r="M81" t="s">
        <v>22</v>
      </c>
      <c r="N81" t="s">
        <v>22</v>
      </c>
      <c r="O81" t="s">
        <v>22</v>
      </c>
      <c r="P81" t="s">
        <v>22</v>
      </c>
      <c r="Q81" t="s">
        <v>22</v>
      </c>
      <c r="R81" t="s">
        <v>22</v>
      </c>
      <c r="S81" t="s">
        <v>22</v>
      </c>
      <c r="T81" t="s">
        <v>22</v>
      </c>
      <c r="U81" t="s">
        <v>22</v>
      </c>
      <c r="V81" s="2">
        <v>600</v>
      </c>
    </row>
    <row r="82" spans="1:22" x14ac:dyDescent="0.25">
      <c r="A82" t="s">
        <v>38</v>
      </c>
      <c r="B82" t="s">
        <v>115</v>
      </c>
      <c r="C82" t="s">
        <v>126</v>
      </c>
      <c r="D82" t="s">
        <v>498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>
        <v>273060</v>
      </c>
      <c r="N82" t="s">
        <v>22</v>
      </c>
      <c r="O82" t="s">
        <v>22</v>
      </c>
      <c r="P82" t="s">
        <v>22</v>
      </c>
      <c r="Q82" t="s">
        <v>22</v>
      </c>
      <c r="R82" t="s">
        <v>22</v>
      </c>
      <c r="S82" t="s">
        <v>22</v>
      </c>
      <c r="T82" t="s">
        <v>22</v>
      </c>
      <c r="U82" t="s">
        <v>22</v>
      </c>
      <c r="V82" s="2">
        <v>273060</v>
      </c>
    </row>
    <row r="83" spans="1:22" x14ac:dyDescent="0.25">
      <c r="A83" t="s">
        <v>38</v>
      </c>
      <c r="B83" t="s">
        <v>115</v>
      </c>
      <c r="C83" t="s">
        <v>126</v>
      </c>
      <c r="D83" t="s">
        <v>499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  <c r="Q83">
        <v>230</v>
      </c>
      <c r="R83" t="s">
        <v>22</v>
      </c>
      <c r="S83" t="s">
        <v>22</v>
      </c>
      <c r="T83" t="s">
        <v>22</v>
      </c>
      <c r="U83" t="s">
        <v>22</v>
      </c>
      <c r="V83" s="2">
        <v>230</v>
      </c>
    </row>
    <row r="84" spans="1:22" x14ac:dyDescent="0.25">
      <c r="A84" t="s">
        <v>38</v>
      </c>
      <c r="B84" t="s">
        <v>115</v>
      </c>
      <c r="C84" t="s">
        <v>127</v>
      </c>
      <c r="D84" t="s">
        <v>498</v>
      </c>
      <c r="E84" t="s">
        <v>22</v>
      </c>
      <c r="F84" t="s">
        <v>22</v>
      </c>
      <c r="G84" t="s">
        <v>22</v>
      </c>
      <c r="H84" t="s">
        <v>22</v>
      </c>
      <c r="I84" t="s">
        <v>22</v>
      </c>
      <c r="J84" t="s">
        <v>22</v>
      </c>
      <c r="K84" t="s">
        <v>22</v>
      </c>
      <c r="L84" t="s">
        <v>22</v>
      </c>
      <c r="M84">
        <v>281225</v>
      </c>
      <c r="N84" t="s">
        <v>22</v>
      </c>
      <c r="O84" t="s">
        <v>22</v>
      </c>
      <c r="P84" t="s">
        <v>22</v>
      </c>
      <c r="Q84" t="s">
        <v>22</v>
      </c>
      <c r="R84" t="s">
        <v>22</v>
      </c>
      <c r="S84" t="s">
        <v>22</v>
      </c>
      <c r="T84" t="s">
        <v>22</v>
      </c>
      <c r="U84" t="s">
        <v>22</v>
      </c>
      <c r="V84" s="2">
        <v>281225</v>
      </c>
    </row>
    <row r="85" spans="1:22" x14ac:dyDescent="0.25">
      <c r="A85" t="s">
        <v>38</v>
      </c>
      <c r="B85" t="s">
        <v>115</v>
      </c>
      <c r="C85" t="s">
        <v>127</v>
      </c>
      <c r="D85" t="s">
        <v>499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>
        <v>29120</v>
      </c>
      <c r="N85" t="s">
        <v>22</v>
      </c>
      <c r="O85" t="s">
        <v>22</v>
      </c>
      <c r="P85" t="s">
        <v>22</v>
      </c>
      <c r="Q85" t="s">
        <v>22</v>
      </c>
      <c r="R85" t="s">
        <v>22</v>
      </c>
      <c r="S85" t="s">
        <v>22</v>
      </c>
      <c r="T85" t="s">
        <v>22</v>
      </c>
      <c r="U85" t="s">
        <v>22</v>
      </c>
      <c r="V85" s="2">
        <v>29120</v>
      </c>
    </row>
    <row r="86" spans="1:22" x14ac:dyDescent="0.25">
      <c r="A86" t="s">
        <v>38</v>
      </c>
      <c r="B86" t="s">
        <v>115</v>
      </c>
      <c r="C86" t="s">
        <v>549</v>
      </c>
      <c r="D86" t="s">
        <v>498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>
        <v>30991</v>
      </c>
      <c r="N86" t="s">
        <v>22</v>
      </c>
      <c r="O86" t="s">
        <v>22</v>
      </c>
      <c r="P86" t="s">
        <v>22</v>
      </c>
      <c r="Q86" t="s">
        <v>22</v>
      </c>
      <c r="R86" t="s">
        <v>22</v>
      </c>
      <c r="S86" t="s">
        <v>22</v>
      </c>
      <c r="T86" t="s">
        <v>22</v>
      </c>
      <c r="U86" t="s">
        <v>22</v>
      </c>
      <c r="V86" s="2">
        <v>30991</v>
      </c>
    </row>
    <row r="87" spans="1:22" x14ac:dyDescent="0.25">
      <c r="A87" t="s">
        <v>38</v>
      </c>
      <c r="B87" t="s">
        <v>115</v>
      </c>
      <c r="C87" t="s">
        <v>129</v>
      </c>
      <c r="D87" t="s">
        <v>498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>
        <v>533459</v>
      </c>
      <c r="N87" t="s">
        <v>22</v>
      </c>
      <c r="O87" t="s">
        <v>22</v>
      </c>
      <c r="P87" t="s">
        <v>22</v>
      </c>
      <c r="Q87" t="s">
        <v>22</v>
      </c>
      <c r="R87" t="s">
        <v>22</v>
      </c>
      <c r="S87" t="s">
        <v>22</v>
      </c>
      <c r="T87" t="s">
        <v>22</v>
      </c>
      <c r="U87" t="s">
        <v>22</v>
      </c>
      <c r="V87" s="2">
        <v>533459</v>
      </c>
    </row>
    <row r="88" spans="1:22" x14ac:dyDescent="0.25">
      <c r="A88" t="s">
        <v>38</v>
      </c>
      <c r="B88" t="s">
        <v>115</v>
      </c>
      <c r="C88" t="s">
        <v>129</v>
      </c>
      <c r="D88" t="s">
        <v>499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>
        <v>5622</v>
      </c>
      <c r="M88" t="s">
        <v>22</v>
      </c>
      <c r="N88" t="s">
        <v>22</v>
      </c>
      <c r="O88" t="s">
        <v>22</v>
      </c>
      <c r="P88" t="s">
        <v>22</v>
      </c>
      <c r="Q88" t="s">
        <v>22</v>
      </c>
      <c r="R88">
        <v>2980</v>
      </c>
      <c r="S88" t="s">
        <v>22</v>
      </c>
      <c r="T88" t="s">
        <v>22</v>
      </c>
      <c r="U88" t="s">
        <v>22</v>
      </c>
      <c r="V88" s="2">
        <v>8602</v>
      </c>
    </row>
    <row r="89" spans="1:22" x14ac:dyDescent="0.25">
      <c r="A89" t="s">
        <v>38</v>
      </c>
      <c r="B89" t="s">
        <v>115</v>
      </c>
      <c r="C89" t="s">
        <v>550</v>
      </c>
      <c r="D89" t="s">
        <v>498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>
        <v>261115</v>
      </c>
      <c r="N89" t="s">
        <v>22</v>
      </c>
      <c r="O89" t="s">
        <v>22</v>
      </c>
      <c r="P89" t="s">
        <v>22</v>
      </c>
      <c r="Q89" t="s">
        <v>22</v>
      </c>
      <c r="R89" t="s">
        <v>22</v>
      </c>
      <c r="S89" t="s">
        <v>22</v>
      </c>
      <c r="T89" t="s">
        <v>22</v>
      </c>
      <c r="U89" t="s">
        <v>22</v>
      </c>
      <c r="V89" s="2">
        <v>261115</v>
      </c>
    </row>
    <row r="90" spans="1:22" x14ac:dyDescent="0.25">
      <c r="A90" t="s">
        <v>38</v>
      </c>
      <c r="B90" t="s">
        <v>115</v>
      </c>
      <c r="C90" t="s">
        <v>550</v>
      </c>
      <c r="D90" t="s">
        <v>499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>
        <v>6954</v>
      </c>
      <c r="N90" t="s">
        <v>22</v>
      </c>
      <c r="O90" t="s">
        <v>22</v>
      </c>
      <c r="P90" t="s">
        <v>22</v>
      </c>
      <c r="Q90" t="s">
        <v>22</v>
      </c>
      <c r="R90" t="s">
        <v>22</v>
      </c>
      <c r="S90" t="s">
        <v>22</v>
      </c>
      <c r="T90" t="s">
        <v>22</v>
      </c>
      <c r="U90" t="s">
        <v>22</v>
      </c>
      <c r="V90" s="2">
        <v>6954</v>
      </c>
    </row>
    <row r="91" spans="1:22" x14ac:dyDescent="0.25">
      <c r="A91" t="s">
        <v>38</v>
      </c>
      <c r="B91" t="s">
        <v>115</v>
      </c>
      <c r="C91" t="s">
        <v>551</v>
      </c>
      <c r="D91" t="s">
        <v>498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>
        <v>129845</v>
      </c>
      <c r="N91" t="s">
        <v>22</v>
      </c>
      <c r="O91" t="s">
        <v>22</v>
      </c>
      <c r="P91" t="s">
        <v>22</v>
      </c>
      <c r="Q91" t="s">
        <v>22</v>
      </c>
      <c r="R91" t="s">
        <v>22</v>
      </c>
      <c r="S91" t="s">
        <v>22</v>
      </c>
      <c r="T91" t="s">
        <v>22</v>
      </c>
      <c r="U91" t="s">
        <v>22</v>
      </c>
      <c r="V91" s="2">
        <v>129845</v>
      </c>
    </row>
    <row r="92" spans="1:22" x14ac:dyDescent="0.25">
      <c r="A92" t="s">
        <v>38</v>
      </c>
      <c r="B92" t="s">
        <v>141</v>
      </c>
      <c r="C92" t="s">
        <v>552</v>
      </c>
      <c r="D92" t="s">
        <v>498</v>
      </c>
      <c r="E92" t="s">
        <v>22</v>
      </c>
      <c r="F92" t="s">
        <v>22</v>
      </c>
      <c r="G92">
        <v>16418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>
        <v>55814</v>
      </c>
      <c r="N92" t="s">
        <v>22</v>
      </c>
      <c r="O92" t="s">
        <v>22</v>
      </c>
      <c r="P92" t="s">
        <v>22</v>
      </c>
      <c r="Q92" t="s">
        <v>22</v>
      </c>
      <c r="R92" t="s">
        <v>22</v>
      </c>
      <c r="S92" t="s">
        <v>22</v>
      </c>
      <c r="T92" t="s">
        <v>22</v>
      </c>
      <c r="U92" t="s">
        <v>22</v>
      </c>
      <c r="V92" s="2">
        <v>72232</v>
      </c>
    </row>
    <row r="93" spans="1:22" x14ac:dyDescent="0.25">
      <c r="A93" t="s">
        <v>38</v>
      </c>
      <c r="B93" t="s">
        <v>141</v>
      </c>
      <c r="C93" t="s">
        <v>553</v>
      </c>
      <c r="D93" t="s">
        <v>499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>
        <v>200</v>
      </c>
      <c r="L93" t="s">
        <v>22</v>
      </c>
      <c r="M93">
        <v>10500</v>
      </c>
      <c r="N93" t="s">
        <v>22</v>
      </c>
      <c r="O93" t="s">
        <v>22</v>
      </c>
      <c r="P93" t="s">
        <v>22</v>
      </c>
      <c r="Q93" t="s">
        <v>22</v>
      </c>
      <c r="R93" t="s">
        <v>22</v>
      </c>
      <c r="S93" t="s">
        <v>22</v>
      </c>
      <c r="T93" t="s">
        <v>22</v>
      </c>
      <c r="U93" t="s">
        <v>22</v>
      </c>
      <c r="V93" s="2">
        <v>10700</v>
      </c>
    </row>
    <row r="94" spans="1:22" x14ac:dyDescent="0.25">
      <c r="A94" t="s">
        <v>38</v>
      </c>
      <c r="B94" t="s">
        <v>141</v>
      </c>
      <c r="C94" t="s">
        <v>554</v>
      </c>
      <c r="D94" t="s">
        <v>498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>
        <v>7444</v>
      </c>
      <c r="M94" t="s">
        <v>22</v>
      </c>
      <c r="N94" t="s">
        <v>22</v>
      </c>
      <c r="O94" t="s">
        <v>22</v>
      </c>
      <c r="P94" t="s">
        <v>22</v>
      </c>
      <c r="Q94" t="s">
        <v>22</v>
      </c>
      <c r="R94" t="s">
        <v>22</v>
      </c>
      <c r="S94" t="s">
        <v>22</v>
      </c>
      <c r="T94" t="s">
        <v>22</v>
      </c>
      <c r="U94" t="s">
        <v>22</v>
      </c>
      <c r="V94" s="2">
        <v>7444</v>
      </c>
    </row>
    <row r="95" spans="1:22" x14ac:dyDescent="0.25">
      <c r="A95" t="s">
        <v>38</v>
      </c>
      <c r="B95" t="s">
        <v>141</v>
      </c>
      <c r="C95" t="s">
        <v>555</v>
      </c>
      <c r="D95" t="s">
        <v>498</v>
      </c>
      <c r="E95">
        <v>10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>
        <v>31448</v>
      </c>
      <c r="N95" t="s">
        <v>22</v>
      </c>
      <c r="O95" t="s">
        <v>22</v>
      </c>
      <c r="P95" t="s">
        <v>22</v>
      </c>
      <c r="Q95" t="s">
        <v>22</v>
      </c>
      <c r="R95" t="s">
        <v>22</v>
      </c>
      <c r="S95" t="s">
        <v>22</v>
      </c>
      <c r="T95" t="s">
        <v>22</v>
      </c>
      <c r="U95" t="s">
        <v>22</v>
      </c>
      <c r="V95" s="2">
        <v>31458</v>
      </c>
    </row>
    <row r="96" spans="1:22" x14ac:dyDescent="0.25">
      <c r="A96" t="s">
        <v>38</v>
      </c>
      <c r="B96" t="s">
        <v>141</v>
      </c>
      <c r="C96" t="s">
        <v>556</v>
      </c>
      <c r="D96" t="s">
        <v>498</v>
      </c>
      <c r="E96" t="s">
        <v>22</v>
      </c>
      <c r="F96" t="s">
        <v>22</v>
      </c>
      <c r="G96" t="s">
        <v>22</v>
      </c>
      <c r="H96" t="s">
        <v>22</v>
      </c>
      <c r="I96" t="s">
        <v>22</v>
      </c>
      <c r="J96" t="s">
        <v>22</v>
      </c>
      <c r="K96" t="s">
        <v>22</v>
      </c>
      <c r="L96" t="s">
        <v>22</v>
      </c>
      <c r="M96">
        <v>41811</v>
      </c>
      <c r="N96" t="s">
        <v>22</v>
      </c>
      <c r="O96" t="s">
        <v>22</v>
      </c>
      <c r="P96" t="s">
        <v>22</v>
      </c>
      <c r="Q96" t="s">
        <v>22</v>
      </c>
      <c r="R96" t="s">
        <v>22</v>
      </c>
      <c r="S96" t="s">
        <v>22</v>
      </c>
      <c r="T96" t="s">
        <v>22</v>
      </c>
      <c r="U96" t="s">
        <v>22</v>
      </c>
      <c r="V96" s="2">
        <v>41811</v>
      </c>
    </row>
    <row r="97" spans="1:22" x14ac:dyDescent="0.25">
      <c r="A97" t="s">
        <v>38</v>
      </c>
      <c r="B97" t="s">
        <v>141</v>
      </c>
      <c r="C97" t="s">
        <v>557</v>
      </c>
      <c r="D97" t="s">
        <v>498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>
        <v>11262</v>
      </c>
      <c r="M97" t="s">
        <v>22</v>
      </c>
      <c r="N97" t="s">
        <v>22</v>
      </c>
      <c r="O97" t="s">
        <v>22</v>
      </c>
      <c r="P97" t="s">
        <v>22</v>
      </c>
      <c r="Q97" t="s">
        <v>22</v>
      </c>
      <c r="R97" t="s">
        <v>22</v>
      </c>
      <c r="S97" t="s">
        <v>22</v>
      </c>
      <c r="T97" t="s">
        <v>22</v>
      </c>
      <c r="U97" t="s">
        <v>22</v>
      </c>
      <c r="V97" s="2">
        <v>11262</v>
      </c>
    </row>
    <row r="98" spans="1:22" x14ac:dyDescent="0.25">
      <c r="A98" t="s">
        <v>38</v>
      </c>
      <c r="B98" t="s">
        <v>141</v>
      </c>
      <c r="C98" t="s">
        <v>146</v>
      </c>
      <c r="D98" t="s">
        <v>498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>
        <v>24775</v>
      </c>
      <c r="N98" t="s">
        <v>22</v>
      </c>
      <c r="O98" t="s">
        <v>22</v>
      </c>
      <c r="P98" t="s">
        <v>22</v>
      </c>
      <c r="Q98" t="s">
        <v>22</v>
      </c>
      <c r="R98" t="s">
        <v>22</v>
      </c>
      <c r="S98" t="s">
        <v>22</v>
      </c>
      <c r="T98" t="s">
        <v>22</v>
      </c>
      <c r="U98" t="s">
        <v>22</v>
      </c>
      <c r="V98" s="2">
        <v>24775</v>
      </c>
    </row>
    <row r="99" spans="1:22" x14ac:dyDescent="0.25">
      <c r="A99" t="s">
        <v>38</v>
      </c>
      <c r="B99" t="s">
        <v>141</v>
      </c>
      <c r="C99" t="s">
        <v>558</v>
      </c>
      <c r="D99" t="s">
        <v>498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>
        <v>38484</v>
      </c>
      <c r="N99" t="s">
        <v>22</v>
      </c>
      <c r="O99" t="s">
        <v>22</v>
      </c>
      <c r="P99" t="s">
        <v>22</v>
      </c>
      <c r="Q99" t="s">
        <v>22</v>
      </c>
      <c r="R99" t="s">
        <v>22</v>
      </c>
      <c r="S99" t="s">
        <v>22</v>
      </c>
      <c r="T99" t="s">
        <v>22</v>
      </c>
      <c r="U99" t="s">
        <v>22</v>
      </c>
      <c r="V99" s="2">
        <v>38484</v>
      </c>
    </row>
    <row r="100" spans="1:22" x14ac:dyDescent="0.25">
      <c r="A100" t="s">
        <v>38</v>
      </c>
      <c r="B100" t="s">
        <v>141</v>
      </c>
      <c r="C100" t="s">
        <v>558</v>
      </c>
      <c r="D100" t="s">
        <v>499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>
        <v>6148</v>
      </c>
      <c r="N100" t="s">
        <v>22</v>
      </c>
      <c r="O100" t="s">
        <v>22</v>
      </c>
      <c r="P100" t="s">
        <v>22</v>
      </c>
      <c r="Q100" t="s">
        <v>22</v>
      </c>
      <c r="R100" t="s">
        <v>22</v>
      </c>
      <c r="S100" t="s">
        <v>22</v>
      </c>
      <c r="T100" t="s">
        <v>22</v>
      </c>
      <c r="U100" t="s">
        <v>22</v>
      </c>
      <c r="V100" s="2">
        <v>6148</v>
      </c>
    </row>
    <row r="101" spans="1:22" x14ac:dyDescent="0.25">
      <c r="A101" t="s">
        <v>38</v>
      </c>
      <c r="B101" t="s">
        <v>141</v>
      </c>
      <c r="C101" t="s">
        <v>559</v>
      </c>
      <c r="D101" t="s">
        <v>498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>
        <v>11290</v>
      </c>
      <c r="N101" t="s">
        <v>22</v>
      </c>
      <c r="O101" t="s">
        <v>22</v>
      </c>
      <c r="P101" t="s">
        <v>22</v>
      </c>
      <c r="Q101" t="s">
        <v>22</v>
      </c>
      <c r="R101" t="s">
        <v>22</v>
      </c>
      <c r="S101" t="s">
        <v>22</v>
      </c>
      <c r="T101" t="s">
        <v>22</v>
      </c>
      <c r="U101" t="s">
        <v>22</v>
      </c>
      <c r="V101" s="2">
        <v>11290</v>
      </c>
    </row>
    <row r="102" spans="1:22" x14ac:dyDescent="0.25">
      <c r="A102" t="s">
        <v>38</v>
      </c>
      <c r="B102" t="s">
        <v>141</v>
      </c>
      <c r="C102" t="s">
        <v>560</v>
      </c>
      <c r="D102" t="s">
        <v>498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>
        <v>15551</v>
      </c>
      <c r="N102" t="s">
        <v>22</v>
      </c>
      <c r="O102" t="s">
        <v>22</v>
      </c>
      <c r="P102" t="s">
        <v>22</v>
      </c>
      <c r="Q102" t="s">
        <v>22</v>
      </c>
      <c r="R102" t="s">
        <v>22</v>
      </c>
      <c r="S102" t="s">
        <v>22</v>
      </c>
      <c r="T102" t="s">
        <v>22</v>
      </c>
      <c r="U102" t="s">
        <v>22</v>
      </c>
      <c r="V102" s="2">
        <v>15551</v>
      </c>
    </row>
    <row r="103" spans="1:22" x14ac:dyDescent="0.25">
      <c r="A103" t="s">
        <v>38</v>
      </c>
      <c r="B103" t="s">
        <v>148</v>
      </c>
      <c r="C103" t="s">
        <v>561</v>
      </c>
      <c r="D103" t="s">
        <v>498</v>
      </c>
      <c r="E103">
        <v>1641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  <c r="Q103" t="s">
        <v>22</v>
      </c>
      <c r="R103" t="s">
        <v>22</v>
      </c>
      <c r="S103" t="s">
        <v>22</v>
      </c>
      <c r="T103" t="s">
        <v>22</v>
      </c>
      <c r="U103" t="s">
        <v>22</v>
      </c>
      <c r="V103" s="2">
        <v>1641</v>
      </c>
    </row>
    <row r="104" spans="1:22" x14ac:dyDescent="0.25">
      <c r="A104" t="s">
        <v>38</v>
      </c>
      <c r="B104" t="s">
        <v>148</v>
      </c>
      <c r="C104" t="s">
        <v>150</v>
      </c>
      <c r="D104" t="s">
        <v>498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>
        <v>91384</v>
      </c>
      <c r="N104" t="s">
        <v>22</v>
      </c>
      <c r="O104" t="s">
        <v>22</v>
      </c>
      <c r="P104" t="s">
        <v>22</v>
      </c>
      <c r="Q104" t="s">
        <v>22</v>
      </c>
      <c r="R104" t="s">
        <v>22</v>
      </c>
      <c r="S104" t="s">
        <v>22</v>
      </c>
      <c r="T104" t="s">
        <v>22</v>
      </c>
      <c r="U104" t="s">
        <v>22</v>
      </c>
      <c r="V104" s="2">
        <v>91384</v>
      </c>
    </row>
    <row r="105" spans="1:22" x14ac:dyDescent="0.25">
      <c r="A105" t="s">
        <v>38</v>
      </c>
      <c r="B105" t="s">
        <v>148</v>
      </c>
      <c r="C105" t="s">
        <v>152</v>
      </c>
      <c r="D105" t="s">
        <v>498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>
        <v>88323</v>
      </c>
      <c r="N105" t="s">
        <v>22</v>
      </c>
      <c r="O105" t="s">
        <v>22</v>
      </c>
      <c r="P105" t="s">
        <v>22</v>
      </c>
      <c r="Q105" t="s">
        <v>22</v>
      </c>
      <c r="R105" t="s">
        <v>22</v>
      </c>
      <c r="S105" t="s">
        <v>22</v>
      </c>
      <c r="T105" t="s">
        <v>22</v>
      </c>
      <c r="U105" t="s">
        <v>22</v>
      </c>
      <c r="V105" s="2">
        <v>88323</v>
      </c>
    </row>
    <row r="106" spans="1:22" x14ac:dyDescent="0.25">
      <c r="A106" t="s">
        <v>38</v>
      </c>
      <c r="B106" t="s">
        <v>148</v>
      </c>
      <c r="C106" t="s">
        <v>153</v>
      </c>
      <c r="D106" t="s">
        <v>498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>
        <v>84437</v>
      </c>
      <c r="N106" t="s">
        <v>22</v>
      </c>
      <c r="O106" t="s">
        <v>22</v>
      </c>
      <c r="P106" t="s">
        <v>22</v>
      </c>
      <c r="Q106" t="s">
        <v>22</v>
      </c>
      <c r="R106" t="s">
        <v>22</v>
      </c>
      <c r="S106" t="s">
        <v>22</v>
      </c>
      <c r="T106" t="s">
        <v>22</v>
      </c>
      <c r="U106" t="s">
        <v>22</v>
      </c>
      <c r="V106" s="2">
        <v>84437</v>
      </c>
    </row>
    <row r="107" spans="1:22" x14ac:dyDescent="0.25">
      <c r="A107" t="s">
        <v>38</v>
      </c>
      <c r="B107" t="s">
        <v>148</v>
      </c>
      <c r="C107" t="s">
        <v>562</v>
      </c>
      <c r="D107" t="s">
        <v>498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>
        <v>13739</v>
      </c>
      <c r="N107" t="s">
        <v>22</v>
      </c>
      <c r="O107" t="s">
        <v>22</v>
      </c>
      <c r="P107" t="s">
        <v>22</v>
      </c>
      <c r="Q107" t="s">
        <v>22</v>
      </c>
      <c r="R107" t="s">
        <v>22</v>
      </c>
      <c r="S107" t="s">
        <v>22</v>
      </c>
      <c r="T107" t="s">
        <v>22</v>
      </c>
      <c r="U107" t="s">
        <v>22</v>
      </c>
      <c r="V107" s="2">
        <v>13739</v>
      </c>
    </row>
    <row r="108" spans="1:22" x14ac:dyDescent="0.25">
      <c r="A108" t="s">
        <v>38</v>
      </c>
      <c r="B108" t="s">
        <v>148</v>
      </c>
      <c r="C108" t="s">
        <v>563</v>
      </c>
      <c r="D108" t="s">
        <v>498</v>
      </c>
      <c r="E108" t="s">
        <v>22</v>
      </c>
      <c r="F108" t="s">
        <v>22</v>
      </c>
      <c r="G108" t="s">
        <v>22</v>
      </c>
      <c r="H108" t="s">
        <v>22</v>
      </c>
      <c r="I108" t="s">
        <v>22</v>
      </c>
      <c r="J108" t="s">
        <v>22</v>
      </c>
      <c r="K108" t="s">
        <v>22</v>
      </c>
      <c r="L108" t="s">
        <v>22</v>
      </c>
      <c r="M108">
        <v>30712</v>
      </c>
      <c r="N108" t="s">
        <v>22</v>
      </c>
      <c r="O108" t="s">
        <v>22</v>
      </c>
      <c r="P108" t="s">
        <v>22</v>
      </c>
      <c r="Q108" t="s">
        <v>22</v>
      </c>
      <c r="R108" t="s">
        <v>22</v>
      </c>
      <c r="S108" t="s">
        <v>22</v>
      </c>
      <c r="T108" t="s">
        <v>22</v>
      </c>
      <c r="U108" t="s">
        <v>22</v>
      </c>
      <c r="V108" s="2">
        <v>30712</v>
      </c>
    </row>
    <row r="109" spans="1:22" x14ac:dyDescent="0.25">
      <c r="A109" t="s">
        <v>38</v>
      </c>
      <c r="B109" t="s">
        <v>148</v>
      </c>
      <c r="C109" t="s">
        <v>564</v>
      </c>
      <c r="D109" t="s">
        <v>498</v>
      </c>
      <c r="E109">
        <v>3709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>
        <v>8190</v>
      </c>
      <c r="N109" t="s">
        <v>22</v>
      </c>
      <c r="O109" t="s">
        <v>22</v>
      </c>
      <c r="P109" t="s">
        <v>22</v>
      </c>
      <c r="Q109" t="s">
        <v>22</v>
      </c>
      <c r="R109" t="s">
        <v>22</v>
      </c>
      <c r="S109" t="s">
        <v>22</v>
      </c>
      <c r="T109" t="s">
        <v>22</v>
      </c>
      <c r="U109" t="s">
        <v>22</v>
      </c>
      <c r="V109" s="2">
        <v>11899</v>
      </c>
    </row>
    <row r="110" spans="1:22" x14ac:dyDescent="0.25">
      <c r="A110" t="s">
        <v>38</v>
      </c>
      <c r="B110" t="s">
        <v>148</v>
      </c>
      <c r="C110" t="s">
        <v>564</v>
      </c>
      <c r="D110" t="s">
        <v>499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  <c r="Q110" t="s">
        <v>22</v>
      </c>
      <c r="R110">
        <v>2000</v>
      </c>
      <c r="S110" t="s">
        <v>22</v>
      </c>
      <c r="T110" t="s">
        <v>22</v>
      </c>
      <c r="U110" t="s">
        <v>22</v>
      </c>
      <c r="V110" s="2">
        <v>2000</v>
      </c>
    </row>
    <row r="111" spans="1:22" x14ac:dyDescent="0.25">
      <c r="A111" t="s">
        <v>38</v>
      </c>
      <c r="B111" t="s">
        <v>148</v>
      </c>
      <c r="C111" t="s">
        <v>565</v>
      </c>
      <c r="D111" t="s">
        <v>498</v>
      </c>
      <c r="E111">
        <v>30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>
        <v>66909</v>
      </c>
      <c r="N111" t="s">
        <v>22</v>
      </c>
      <c r="O111" t="s">
        <v>22</v>
      </c>
      <c r="P111" t="s">
        <v>22</v>
      </c>
      <c r="Q111" t="s">
        <v>22</v>
      </c>
      <c r="R111" t="s">
        <v>22</v>
      </c>
      <c r="S111" t="s">
        <v>22</v>
      </c>
      <c r="T111" t="s">
        <v>22</v>
      </c>
      <c r="U111" t="s">
        <v>22</v>
      </c>
      <c r="V111" s="2">
        <v>66939</v>
      </c>
    </row>
    <row r="112" spans="1:22" x14ac:dyDescent="0.25">
      <c r="A112" t="s">
        <v>38</v>
      </c>
      <c r="B112" t="s">
        <v>148</v>
      </c>
      <c r="C112" t="s">
        <v>566</v>
      </c>
      <c r="D112" t="s">
        <v>498</v>
      </c>
      <c r="E112">
        <v>40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>
        <v>218887</v>
      </c>
      <c r="N112" t="s">
        <v>22</v>
      </c>
      <c r="O112" t="s">
        <v>22</v>
      </c>
      <c r="P112" t="s">
        <v>22</v>
      </c>
      <c r="Q112" t="s">
        <v>22</v>
      </c>
      <c r="R112" t="s">
        <v>22</v>
      </c>
      <c r="S112" t="s">
        <v>22</v>
      </c>
      <c r="T112" t="s">
        <v>22</v>
      </c>
      <c r="U112" t="s">
        <v>22</v>
      </c>
      <c r="V112" s="2">
        <v>218927</v>
      </c>
    </row>
    <row r="113" spans="1:22" x14ac:dyDescent="0.25">
      <c r="A113" t="s">
        <v>38</v>
      </c>
      <c r="B113" t="s">
        <v>148</v>
      </c>
      <c r="C113" t="s">
        <v>566</v>
      </c>
      <c r="D113" t="s">
        <v>499</v>
      </c>
      <c r="E113" t="s">
        <v>22</v>
      </c>
      <c r="F113" t="s">
        <v>22</v>
      </c>
      <c r="G113" t="s">
        <v>22</v>
      </c>
      <c r="H113" t="s">
        <v>22</v>
      </c>
      <c r="I113">
        <v>3072</v>
      </c>
      <c r="J113" t="s">
        <v>22</v>
      </c>
      <c r="K113" t="s">
        <v>22</v>
      </c>
      <c r="L113" t="s">
        <v>22</v>
      </c>
      <c r="M113">
        <v>4958</v>
      </c>
      <c r="N113" t="s">
        <v>22</v>
      </c>
      <c r="O113" t="s">
        <v>22</v>
      </c>
      <c r="P113" t="s">
        <v>22</v>
      </c>
      <c r="Q113" t="s">
        <v>22</v>
      </c>
      <c r="R113" t="s">
        <v>22</v>
      </c>
      <c r="S113" t="s">
        <v>22</v>
      </c>
      <c r="T113" t="s">
        <v>22</v>
      </c>
      <c r="U113" t="s">
        <v>22</v>
      </c>
      <c r="V113" s="2">
        <v>8030</v>
      </c>
    </row>
    <row r="114" spans="1:22" x14ac:dyDescent="0.25">
      <c r="A114" t="s">
        <v>38</v>
      </c>
      <c r="B114" t="s">
        <v>148</v>
      </c>
      <c r="C114" t="s">
        <v>155</v>
      </c>
      <c r="D114" t="s">
        <v>498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>
        <v>58292</v>
      </c>
      <c r="N114" t="s">
        <v>22</v>
      </c>
      <c r="O114" t="s">
        <v>22</v>
      </c>
      <c r="P114" t="s">
        <v>22</v>
      </c>
      <c r="Q114" t="s">
        <v>22</v>
      </c>
      <c r="R114" t="s">
        <v>22</v>
      </c>
      <c r="S114" t="s">
        <v>22</v>
      </c>
      <c r="T114" t="s">
        <v>22</v>
      </c>
      <c r="U114" t="s">
        <v>22</v>
      </c>
      <c r="V114" s="2">
        <v>58292</v>
      </c>
    </row>
    <row r="115" spans="1:22" x14ac:dyDescent="0.25">
      <c r="A115" t="s">
        <v>38</v>
      </c>
      <c r="B115" t="s">
        <v>148</v>
      </c>
      <c r="C115" t="s">
        <v>156</v>
      </c>
      <c r="D115" t="s">
        <v>498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>
        <v>3715</v>
      </c>
      <c r="N115" t="s">
        <v>22</v>
      </c>
      <c r="O115" t="s">
        <v>22</v>
      </c>
      <c r="P115" t="s">
        <v>22</v>
      </c>
      <c r="Q115" t="s">
        <v>22</v>
      </c>
      <c r="R115" t="s">
        <v>22</v>
      </c>
      <c r="S115" t="s">
        <v>22</v>
      </c>
      <c r="T115" t="s">
        <v>22</v>
      </c>
      <c r="U115" t="s">
        <v>22</v>
      </c>
      <c r="V115" s="2">
        <v>3715</v>
      </c>
    </row>
    <row r="116" spans="1:22" x14ac:dyDescent="0.25">
      <c r="A116" t="s">
        <v>157</v>
      </c>
      <c r="B116" t="s">
        <v>168</v>
      </c>
      <c r="C116" t="s">
        <v>567</v>
      </c>
      <c r="D116" t="s">
        <v>498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>
        <v>116569</v>
      </c>
      <c r="M116" t="s">
        <v>22</v>
      </c>
      <c r="N116">
        <v>128375</v>
      </c>
      <c r="O116">
        <v>920172</v>
      </c>
      <c r="P116" t="s">
        <v>22</v>
      </c>
      <c r="Q116" t="s">
        <v>22</v>
      </c>
      <c r="R116" t="s">
        <v>22</v>
      </c>
      <c r="S116" t="s">
        <v>22</v>
      </c>
      <c r="T116" t="s">
        <v>22</v>
      </c>
      <c r="U116" t="s">
        <v>22</v>
      </c>
      <c r="V116" s="2">
        <v>1165116</v>
      </c>
    </row>
    <row r="117" spans="1:22" x14ac:dyDescent="0.25">
      <c r="A117" t="s">
        <v>157</v>
      </c>
      <c r="B117" t="s">
        <v>168</v>
      </c>
      <c r="C117" t="s">
        <v>568</v>
      </c>
      <c r="D117" t="s">
        <v>498</v>
      </c>
      <c r="E117">
        <v>20793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  <c r="Q117" t="s">
        <v>22</v>
      </c>
      <c r="R117" t="s">
        <v>22</v>
      </c>
      <c r="S117" t="s">
        <v>22</v>
      </c>
      <c r="T117" t="s">
        <v>22</v>
      </c>
      <c r="U117" t="s">
        <v>22</v>
      </c>
      <c r="V117" s="2">
        <v>20793</v>
      </c>
    </row>
    <row r="118" spans="1:22" x14ac:dyDescent="0.25">
      <c r="A118" t="s">
        <v>157</v>
      </c>
      <c r="B118" t="s">
        <v>168</v>
      </c>
      <c r="C118" t="s">
        <v>568</v>
      </c>
      <c r="D118" t="s">
        <v>499</v>
      </c>
      <c r="E118" t="s">
        <v>22</v>
      </c>
      <c r="F118">
        <v>3000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  <c r="Q118" t="s">
        <v>22</v>
      </c>
      <c r="R118" t="s">
        <v>22</v>
      </c>
      <c r="S118" t="s">
        <v>22</v>
      </c>
      <c r="T118" t="s">
        <v>22</v>
      </c>
      <c r="U118" t="s">
        <v>22</v>
      </c>
      <c r="V118" s="2">
        <v>3000</v>
      </c>
    </row>
    <row r="119" spans="1:22" x14ac:dyDescent="0.25">
      <c r="A119" t="s">
        <v>157</v>
      </c>
      <c r="B119" t="s">
        <v>168</v>
      </c>
      <c r="C119" t="s">
        <v>569</v>
      </c>
      <c r="D119" t="s">
        <v>498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>
        <v>204400</v>
      </c>
      <c r="P119" t="s">
        <v>22</v>
      </c>
      <c r="Q119" t="s">
        <v>22</v>
      </c>
      <c r="R119" t="s">
        <v>22</v>
      </c>
      <c r="S119" t="s">
        <v>22</v>
      </c>
      <c r="T119" t="s">
        <v>22</v>
      </c>
      <c r="U119" t="s">
        <v>22</v>
      </c>
      <c r="V119" s="2">
        <v>204400</v>
      </c>
    </row>
    <row r="120" spans="1:22" x14ac:dyDescent="0.25">
      <c r="A120" t="s">
        <v>157</v>
      </c>
      <c r="B120" t="s">
        <v>168</v>
      </c>
      <c r="C120" t="s">
        <v>570</v>
      </c>
      <c r="D120" t="s">
        <v>498</v>
      </c>
      <c r="E120" t="s">
        <v>22</v>
      </c>
      <c r="F120" t="s">
        <v>22</v>
      </c>
      <c r="G120" t="s">
        <v>22</v>
      </c>
      <c r="H120" t="s">
        <v>22</v>
      </c>
      <c r="I120" t="s">
        <v>22</v>
      </c>
      <c r="J120" t="s">
        <v>22</v>
      </c>
      <c r="K120" t="s">
        <v>22</v>
      </c>
      <c r="L120" t="s">
        <v>22</v>
      </c>
      <c r="M120" t="s">
        <v>22</v>
      </c>
      <c r="N120" t="s">
        <v>22</v>
      </c>
      <c r="O120">
        <v>69983</v>
      </c>
      <c r="P120" t="s">
        <v>22</v>
      </c>
      <c r="Q120" t="s">
        <v>22</v>
      </c>
      <c r="R120" t="s">
        <v>22</v>
      </c>
      <c r="S120" t="s">
        <v>22</v>
      </c>
      <c r="T120" t="s">
        <v>22</v>
      </c>
      <c r="U120" t="s">
        <v>22</v>
      </c>
      <c r="V120" s="2">
        <v>69983</v>
      </c>
    </row>
    <row r="121" spans="1:22" x14ac:dyDescent="0.25">
      <c r="A121" t="s">
        <v>157</v>
      </c>
      <c r="B121" t="s">
        <v>168</v>
      </c>
      <c r="C121" t="s">
        <v>169</v>
      </c>
      <c r="D121" t="s">
        <v>498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>
        <v>129970</v>
      </c>
      <c r="O121">
        <v>62460</v>
      </c>
      <c r="P121" t="s">
        <v>22</v>
      </c>
      <c r="Q121" t="s">
        <v>22</v>
      </c>
      <c r="R121" t="s">
        <v>22</v>
      </c>
      <c r="S121" t="s">
        <v>22</v>
      </c>
      <c r="T121" t="s">
        <v>22</v>
      </c>
      <c r="U121" t="s">
        <v>22</v>
      </c>
      <c r="V121" s="2">
        <v>192430</v>
      </c>
    </row>
    <row r="122" spans="1:22" x14ac:dyDescent="0.25">
      <c r="A122" t="s">
        <v>157</v>
      </c>
      <c r="B122" t="s">
        <v>168</v>
      </c>
      <c r="C122" t="s">
        <v>571</v>
      </c>
      <c r="D122" t="s">
        <v>499</v>
      </c>
      <c r="E122" t="s">
        <v>22</v>
      </c>
      <c r="F122">
        <v>3440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  <c r="Q122" t="s">
        <v>22</v>
      </c>
      <c r="R122" t="s">
        <v>22</v>
      </c>
      <c r="S122" t="s">
        <v>22</v>
      </c>
      <c r="T122" t="s">
        <v>22</v>
      </c>
      <c r="U122" t="s">
        <v>22</v>
      </c>
      <c r="V122" s="2">
        <v>3440</v>
      </c>
    </row>
    <row r="123" spans="1:22" x14ac:dyDescent="0.25">
      <c r="A123" t="s">
        <v>157</v>
      </c>
      <c r="B123" t="s">
        <v>168</v>
      </c>
      <c r="C123" t="s">
        <v>151</v>
      </c>
      <c r="D123" t="s">
        <v>499</v>
      </c>
      <c r="E123" t="s">
        <v>22</v>
      </c>
      <c r="F123">
        <v>2000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  <c r="Q123" t="s">
        <v>22</v>
      </c>
      <c r="R123" t="s">
        <v>22</v>
      </c>
      <c r="S123" t="s">
        <v>22</v>
      </c>
      <c r="T123" t="s">
        <v>22</v>
      </c>
      <c r="U123" t="s">
        <v>22</v>
      </c>
      <c r="V123" s="2">
        <v>2000</v>
      </c>
    </row>
    <row r="124" spans="1:22" x14ac:dyDescent="0.25">
      <c r="A124" t="s">
        <v>157</v>
      </c>
      <c r="B124" t="s">
        <v>168</v>
      </c>
      <c r="C124" t="s">
        <v>171</v>
      </c>
      <c r="D124" t="s">
        <v>498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>
        <v>8630</v>
      </c>
      <c r="M124" t="s">
        <v>22</v>
      </c>
      <c r="N124">
        <v>168613</v>
      </c>
      <c r="O124">
        <v>87675</v>
      </c>
      <c r="P124" t="s">
        <v>22</v>
      </c>
      <c r="Q124" t="s">
        <v>22</v>
      </c>
      <c r="R124" t="s">
        <v>22</v>
      </c>
      <c r="S124" t="s">
        <v>22</v>
      </c>
      <c r="T124" t="s">
        <v>22</v>
      </c>
      <c r="U124" t="s">
        <v>22</v>
      </c>
      <c r="V124" s="2">
        <v>264918</v>
      </c>
    </row>
    <row r="125" spans="1:22" x14ac:dyDescent="0.25">
      <c r="A125" t="s">
        <v>157</v>
      </c>
      <c r="B125" t="s">
        <v>168</v>
      </c>
      <c r="C125" t="s">
        <v>572</v>
      </c>
      <c r="D125" t="s">
        <v>498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>
        <v>146880</v>
      </c>
      <c r="P125" t="s">
        <v>22</v>
      </c>
      <c r="Q125" t="s">
        <v>22</v>
      </c>
      <c r="R125" t="s">
        <v>22</v>
      </c>
      <c r="S125" t="s">
        <v>22</v>
      </c>
      <c r="T125" t="s">
        <v>22</v>
      </c>
      <c r="U125" t="s">
        <v>22</v>
      </c>
      <c r="V125" s="2">
        <v>146880</v>
      </c>
    </row>
    <row r="126" spans="1:22" x14ac:dyDescent="0.25">
      <c r="A126" t="s">
        <v>157</v>
      </c>
      <c r="B126" t="s">
        <v>168</v>
      </c>
      <c r="C126" t="s">
        <v>173</v>
      </c>
      <c r="D126" t="s">
        <v>498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>
        <v>1889</v>
      </c>
      <c r="O126">
        <v>37531</v>
      </c>
      <c r="P126" t="s">
        <v>22</v>
      </c>
      <c r="Q126" t="s">
        <v>22</v>
      </c>
      <c r="R126" t="s">
        <v>22</v>
      </c>
      <c r="S126" t="s">
        <v>22</v>
      </c>
      <c r="T126" t="s">
        <v>22</v>
      </c>
      <c r="U126" t="s">
        <v>22</v>
      </c>
      <c r="V126" s="2">
        <v>39420</v>
      </c>
    </row>
    <row r="127" spans="1:22" x14ac:dyDescent="0.25">
      <c r="A127" t="s">
        <v>157</v>
      </c>
      <c r="B127" t="s">
        <v>168</v>
      </c>
      <c r="C127" t="s">
        <v>174</v>
      </c>
      <c r="D127" t="s">
        <v>498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>
        <v>18544</v>
      </c>
      <c r="M127" t="s">
        <v>22</v>
      </c>
      <c r="N127">
        <v>371237</v>
      </c>
      <c r="O127">
        <v>1960245</v>
      </c>
      <c r="P127" t="s">
        <v>22</v>
      </c>
      <c r="Q127" t="s">
        <v>22</v>
      </c>
      <c r="R127" t="s">
        <v>22</v>
      </c>
      <c r="S127" t="s">
        <v>22</v>
      </c>
      <c r="T127" t="s">
        <v>22</v>
      </c>
      <c r="U127" t="s">
        <v>22</v>
      </c>
      <c r="V127" s="2">
        <v>2350026</v>
      </c>
    </row>
    <row r="128" spans="1:22" x14ac:dyDescent="0.25">
      <c r="A128" t="s">
        <v>157</v>
      </c>
      <c r="B128" t="s">
        <v>168</v>
      </c>
      <c r="C128" t="s">
        <v>174</v>
      </c>
      <c r="D128" t="s">
        <v>499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>
        <v>15200</v>
      </c>
      <c r="P128" t="s">
        <v>22</v>
      </c>
      <c r="Q128" t="s">
        <v>22</v>
      </c>
      <c r="R128" t="s">
        <v>22</v>
      </c>
      <c r="S128" t="s">
        <v>22</v>
      </c>
      <c r="T128" t="s">
        <v>22</v>
      </c>
      <c r="U128" t="s">
        <v>22</v>
      </c>
      <c r="V128" s="2">
        <v>15200</v>
      </c>
    </row>
    <row r="129" spans="1:22" x14ac:dyDescent="0.25">
      <c r="A129" t="s">
        <v>157</v>
      </c>
      <c r="B129" t="s">
        <v>175</v>
      </c>
      <c r="C129" t="s">
        <v>176</v>
      </c>
      <c r="D129" t="s">
        <v>498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>
        <v>31500</v>
      </c>
      <c r="M129" t="s">
        <v>22</v>
      </c>
      <c r="N129">
        <v>93960</v>
      </c>
      <c r="O129">
        <v>1698895</v>
      </c>
      <c r="P129" t="s">
        <v>22</v>
      </c>
      <c r="Q129" t="s">
        <v>22</v>
      </c>
      <c r="R129" t="s">
        <v>22</v>
      </c>
      <c r="S129" t="s">
        <v>22</v>
      </c>
      <c r="T129" t="s">
        <v>22</v>
      </c>
      <c r="U129" t="s">
        <v>22</v>
      </c>
      <c r="V129" s="2">
        <v>1824355</v>
      </c>
    </row>
    <row r="130" spans="1:22" x14ac:dyDescent="0.25">
      <c r="A130" t="s">
        <v>157</v>
      </c>
      <c r="B130" t="s">
        <v>175</v>
      </c>
      <c r="C130" t="s">
        <v>176</v>
      </c>
      <c r="D130" t="s">
        <v>499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>
        <v>6422</v>
      </c>
      <c r="O130">
        <v>37050</v>
      </c>
      <c r="P130" t="s">
        <v>22</v>
      </c>
      <c r="Q130" t="s">
        <v>22</v>
      </c>
      <c r="R130" t="s">
        <v>22</v>
      </c>
      <c r="S130" t="s">
        <v>22</v>
      </c>
      <c r="T130" t="s">
        <v>22</v>
      </c>
      <c r="U130" t="s">
        <v>22</v>
      </c>
      <c r="V130" s="2">
        <v>43472</v>
      </c>
    </row>
    <row r="131" spans="1:22" x14ac:dyDescent="0.25">
      <c r="A131" t="s">
        <v>157</v>
      </c>
      <c r="B131" t="s">
        <v>175</v>
      </c>
      <c r="C131" t="s">
        <v>573</v>
      </c>
      <c r="D131" t="s">
        <v>498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>
        <v>94500</v>
      </c>
      <c r="P131" t="s">
        <v>22</v>
      </c>
      <c r="Q131" t="s">
        <v>22</v>
      </c>
      <c r="R131" t="s">
        <v>22</v>
      </c>
      <c r="S131" t="s">
        <v>22</v>
      </c>
      <c r="T131" t="s">
        <v>22</v>
      </c>
      <c r="U131" t="s">
        <v>22</v>
      </c>
      <c r="V131" s="2">
        <v>94500</v>
      </c>
    </row>
    <row r="132" spans="1:22" x14ac:dyDescent="0.25">
      <c r="A132" t="s">
        <v>157</v>
      </c>
      <c r="B132" t="s">
        <v>175</v>
      </c>
      <c r="C132" t="s">
        <v>48</v>
      </c>
      <c r="D132" t="s">
        <v>498</v>
      </c>
      <c r="E132" t="s">
        <v>22</v>
      </c>
      <c r="F132" t="s">
        <v>22</v>
      </c>
      <c r="G132" t="s">
        <v>22</v>
      </c>
      <c r="H132" t="s">
        <v>22</v>
      </c>
      <c r="I132" t="s">
        <v>22</v>
      </c>
      <c r="J132" t="s">
        <v>22</v>
      </c>
      <c r="K132" t="s">
        <v>22</v>
      </c>
      <c r="L132" t="s">
        <v>22</v>
      </c>
      <c r="M132" t="s">
        <v>22</v>
      </c>
      <c r="N132" t="s">
        <v>22</v>
      </c>
      <c r="O132">
        <v>156000</v>
      </c>
      <c r="P132" t="s">
        <v>22</v>
      </c>
      <c r="Q132" t="s">
        <v>22</v>
      </c>
      <c r="R132" t="s">
        <v>22</v>
      </c>
      <c r="S132" t="s">
        <v>22</v>
      </c>
      <c r="T132" t="s">
        <v>22</v>
      </c>
      <c r="U132" t="s">
        <v>22</v>
      </c>
      <c r="V132" s="2">
        <v>156000</v>
      </c>
    </row>
    <row r="133" spans="1:22" x14ac:dyDescent="0.25">
      <c r="A133" t="s">
        <v>157</v>
      </c>
      <c r="B133" t="s">
        <v>175</v>
      </c>
      <c r="C133" t="s">
        <v>574</v>
      </c>
      <c r="D133" t="s">
        <v>498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>
        <v>12000</v>
      </c>
      <c r="M133" t="s">
        <v>22</v>
      </c>
      <c r="N133" t="s">
        <v>22</v>
      </c>
      <c r="O133" t="s">
        <v>22</v>
      </c>
      <c r="P133" t="s">
        <v>22</v>
      </c>
      <c r="Q133" t="s">
        <v>22</v>
      </c>
      <c r="R133" t="s">
        <v>22</v>
      </c>
      <c r="S133" t="s">
        <v>22</v>
      </c>
      <c r="T133" t="s">
        <v>22</v>
      </c>
      <c r="U133" t="s">
        <v>22</v>
      </c>
      <c r="V133" s="2">
        <v>12000</v>
      </c>
    </row>
    <row r="134" spans="1:22" x14ac:dyDescent="0.25">
      <c r="A134" t="s">
        <v>157</v>
      </c>
      <c r="B134" t="s">
        <v>175</v>
      </c>
      <c r="C134" t="s">
        <v>179</v>
      </c>
      <c r="D134" t="s">
        <v>498</v>
      </c>
      <c r="E134">
        <v>211379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>
        <v>692359</v>
      </c>
      <c r="O134">
        <v>3568297</v>
      </c>
      <c r="P134" t="s">
        <v>22</v>
      </c>
      <c r="Q134" t="s">
        <v>22</v>
      </c>
      <c r="R134" t="s">
        <v>22</v>
      </c>
      <c r="S134" t="s">
        <v>22</v>
      </c>
      <c r="T134" t="s">
        <v>22</v>
      </c>
      <c r="U134" t="s">
        <v>22</v>
      </c>
      <c r="V134" s="2">
        <v>4472035</v>
      </c>
    </row>
    <row r="135" spans="1:22" x14ac:dyDescent="0.25">
      <c r="A135" t="s">
        <v>157</v>
      </c>
      <c r="B135" t="s">
        <v>175</v>
      </c>
      <c r="C135" t="s">
        <v>179</v>
      </c>
      <c r="D135" t="s">
        <v>499</v>
      </c>
      <c r="E135" t="s">
        <v>22</v>
      </c>
      <c r="F135">
        <v>8000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  <c r="Q135" t="s">
        <v>22</v>
      </c>
      <c r="R135" t="s">
        <v>22</v>
      </c>
      <c r="S135" t="s">
        <v>22</v>
      </c>
      <c r="T135" t="s">
        <v>22</v>
      </c>
      <c r="U135" t="s">
        <v>22</v>
      </c>
      <c r="V135" s="2">
        <v>8000</v>
      </c>
    </row>
    <row r="136" spans="1:22" x14ac:dyDescent="0.25">
      <c r="A136" t="s">
        <v>157</v>
      </c>
      <c r="B136" t="s">
        <v>175</v>
      </c>
      <c r="C136" t="s">
        <v>181</v>
      </c>
      <c r="D136" t="s">
        <v>498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>
        <v>58002</v>
      </c>
      <c r="O136">
        <v>21200</v>
      </c>
      <c r="P136" t="s">
        <v>22</v>
      </c>
      <c r="Q136" t="s">
        <v>22</v>
      </c>
      <c r="R136" t="s">
        <v>22</v>
      </c>
      <c r="S136" t="s">
        <v>22</v>
      </c>
      <c r="T136" t="s">
        <v>22</v>
      </c>
      <c r="U136" t="s">
        <v>22</v>
      </c>
      <c r="V136" s="2">
        <v>79202</v>
      </c>
    </row>
    <row r="137" spans="1:22" x14ac:dyDescent="0.25">
      <c r="A137" t="s">
        <v>157</v>
      </c>
      <c r="B137" t="s">
        <v>175</v>
      </c>
      <c r="C137" t="s">
        <v>181</v>
      </c>
      <c r="D137" t="s">
        <v>499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>
        <v>41340</v>
      </c>
      <c r="P137" t="s">
        <v>22</v>
      </c>
      <c r="Q137" t="s">
        <v>22</v>
      </c>
      <c r="R137" t="s">
        <v>22</v>
      </c>
      <c r="S137" t="s">
        <v>22</v>
      </c>
      <c r="T137" t="s">
        <v>22</v>
      </c>
      <c r="U137" t="s">
        <v>22</v>
      </c>
      <c r="V137" s="2">
        <v>41340</v>
      </c>
    </row>
    <row r="138" spans="1:22" x14ac:dyDescent="0.25">
      <c r="A138" t="s">
        <v>157</v>
      </c>
      <c r="B138" t="s">
        <v>175</v>
      </c>
      <c r="C138" t="s">
        <v>182</v>
      </c>
      <c r="D138" t="s">
        <v>498</v>
      </c>
      <c r="E138">
        <v>3266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>
        <v>61850</v>
      </c>
      <c r="O138">
        <v>211006</v>
      </c>
      <c r="P138" t="s">
        <v>22</v>
      </c>
      <c r="Q138" t="s">
        <v>22</v>
      </c>
      <c r="R138" t="s">
        <v>22</v>
      </c>
      <c r="S138" t="s">
        <v>22</v>
      </c>
      <c r="T138" t="s">
        <v>22</v>
      </c>
      <c r="U138" t="s">
        <v>22</v>
      </c>
      <c r="V138" s="2">
        <v>276122</v>
      </c>
    </row>
    <row r="139" spans="1:22" x14ac:dyDescent="0.25">
      <c r="A139" t="s">
        <v>157</v>
      </c>
      <c r="B139" t="s">
        <v>175</v>
      </c>
      <c r="C139" t="s">
        <v>182</v>
      </c>
      <c r="D139" t="s">
        <v>499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>
        <v>2000</v>
      </c>
      <c r="M139" t="s">
        <v>22</v>
      </c>
      <c r="N139" t="s">
        <v>22</v>
      </c>
      <c r="O139">
        <v>22000</v>
      </c>
      <c r="P139" t="s">
        <v>22</v>
      </c>
      <c r="Q139" t="s">
        <v>22</v>
      </c>
      <c r="R139" t="s">
        <v>22</v>
      </c>
      <c r="S139" t="s">
        <v>22</v>
      </c>
      <c r="T139" t="s">
        <v>22</v>
      </c>
      <c r="U139" t="s">
        <v>22</v>
      </c>
      <c r="V139" s="2">
        <v>24000</v>
      </c>
    </row>
    <row r="140" spans="1:22" x14ac:dyDescent="0.25">
      <c r="A140" t="s">
        <v>157</v>
      </c>
      <c r="B140" t="s">
        <v>175</v>
      </c>
      <c r="C140" t="s">
        <v>575</v>
      </c>
      <c r="D140" t="s">
        <v>498</v>
      </c>
      <c r="E140">
        <v>400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  <c r="Q140" t="s">
        <v>22</v>
      </c>
      <c r="R140" t="s">
        <v>22</v>
      </c>
      <c r="S140" t="s">
        <v>22</v>
      </c>
      <c r="T140" t="s">
        <v>22</v>
      </c>
      <c r="U140" t="s">
        <v>22</v>
      </c>
      <c r="V140" s="2">
        <v>400</v>
      </c>
    </row>
    <row r="141" spans="1:22" x14ac:dyDescent="0.25">
      <c r="A141" t="s">
        <v>183</v>
      </c>
      <c r="B141" t="s">
        <v>186</v>
      </c>
      <c r="C141" t="s">
        <v>188</v>
      </c>
      <c r="D141" t="s">
        <v>498</v>
      </c>
      <c r="E141" t="s">
        <v>22</v>
      </c>
      <c r="F141" t="s">
        <v>22</v>
      </c>
      <c r="G141" t="s">
        <v>22</v>
      </c>
      <c r="H141" t="s">
        <v>22</v>
      </c>
      <c r="I141">
        <v>3275</v>
      </c>
      <c r="J141">
        <v>2097</v>
      </c>
      <c r="K141" t="s">
        <v>22</v>
      </c>
      <c r="L141" t="s">
        <v>22</v>
      </c>
      <c r="M141">
        <v>12415</v>
      </c>
      <c r="N141" t="s">
        <v>22</v>
      </c>
      <c r="O141" t="s">
        <v>22</v>
      </c>
      <c r="P141" t="s">
        <v>22</v>
      </c>
      <c r="Q141" t="s">
        <v>22</v>
      </c>
      <c r="R141" t="s">
        <v>22</v>
      </c>
      <c r="S141" t="s">
        <v>22</v>
      </c>
      <c r="T141" t="s">
        <v>22</v>
      </c>
      <c r="U141" t="s">
        <v>22</v>
      </c>
      <c r="V141" s="2">
        <v>17787</v>
      </c>
    </row>
    <row r="142" spans="1:22" x14ac:dyDescent="0.25">
      <c r="A142" t="s">
        <v>183</v>
      </c>
      <c r="B142" t="s">
        <v>189</v>
      </c>
      <c r="C142" t="s">
        <v>193</v>
      </c>
      <c r="D142" t="s">
        <v>498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>
        <v>10430</v>
      </c>
      <c r="N142" t="s">
        <v>22</v>
      </c>
      <c r="O142" t="s">
        <v>22</v>
      </c>
      <c r="P142" t="s">
        <v>22</v>
      </c>
      <c r="Q142" t="s">
        <v>22</v>
      </c>
      <c r="R142" t="s">
        <v>22</v>
      </c>
      <c r="S142" t="s">
        <v>22</v>
      </c>
      <c r="T142" t="s">
        <v>22</v>
      </c>
      <c r="U142" t="s">
        <v>22</v>
      </c>
      <c r="V142" s="2">
        <v>10430</v>
      </c>
    </row>
    <row r="143" spans="1:22" x14ac:dyDescent="0.25">
      <c r="A143" t="s">
        <v>183</v>
      </c>
      <c r="B143" t="s">
        <v>217</v>
      </c>
      <c r="C143" t="s">
        <v>576</v>
      </c>
      <c r="D143" t="s">
        <v>498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>
        <v>2455</v>
      </c>
      <c r="M143">
        <v>649</v>
      </c>
      <c r="N143" t="s">
        <v>22</v>
      </c>
      <c r="O143" t="s">
        <v>22</v>
      </c>
      <c r="P143" t="s">
        <v>22</v>
      </c>
      <c r="Q143" t="s">
        <v>22</v>
      </c>
      <c r="R143" t="s">
        <v>22</v>
      </c>
      <c r="S143" t="s">
        <v>22</v>
      </c>
      <c r="T143" t="s">
        <v>22</v>
      </c>
      <c r="U143" t="s">
        <v>22</v>
      </c>
      <c r="V143" s="2">
        <v>3104</v>
      </c>
    </row>
    <row r="144" spans="1:22" x14ac:dyDescent="0.25">
      <c r="A144" t="s">
        <v>183</v>
      </c>
      <c r="B144" t="s">
        <v>220</v>
      </c>
      <c r="C144" t="s">
        <v>222</v>
      </c>
      <c r="D144" t="s">
        <v>498</v>
      </c>
      <c r="E144" t="s">
        <v>22</v>
      </c>
      <c r="F144" t="s">
        <v>22</v>
      </c>
      <c r="G144" t="s">
        <v>22</v>
      </c>
      <c r="H144" t="s">
        <v>22</v>
      </c>
      <c r="I144" t="s">
        <v>22</v>
      </c>
      <c r="J144" t="s">
        <v>22</v>
      </c>
      <c r="K144" t="s">
        <v>22</v>
      </c>
      <c r="L144" t="s">
        <v>22</v>
      </c>
      <c r="M144">
        <v>10333</v>
      </c>
      <c r="N144" t="s">
        <v>22</v>
      </c>
      <c r="O144" t="s">
        <v>22</v>
      </c>
      <c r="P144" t="s">
        <v>22</v>
      </c>
      <c r="Q144" t="s">
        <v>22</v>
      </c>
      <c r="R144" t="s">
        <v>22</v>
      </c>
      <c r="S144" t="s">
        <v>22</v>
      </c>
      <c r="T144" t="s">
        <v>22</v>
      </c>
      <c r="U144" t="s">
        <v>22</v>
      </c>
      <c r="V144" s="2">
        <v>10333</v>
      </c>
    </row>
    <row r="145" spans="1:22" x14ac:dyDescent="0.25">
      <c r="A145" t="s">
        <v>183</v>
      </c>
      <c r="B145" t="s">
        <v>220</v>
      </c>
      <c r="C145" t="s">
        <v>577</v>
      </c>
      <c r="D145" t="s">
        <v>499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>
        <v>2200</v>
      </c>
      <c r="M145" t="s">
        <v>22</v>
      </c>
      <c r="N145" t="s">
        <v>22</v>
      </c>
      <c r="O145" t="s">
        <v>22</v>
      </c>
      <c r="P145" t="s">
        <v>22</v>
      </c>
      <c r="Q145" t="s">
        <v>22</v>
      </c>
      <c r="R145" t="s">
        <v>22</v>
      </c>
      <c r="S145" t="s">
        <v>22</v>
      </c>
      <c r="T145" t="s">
        <v>22</v>
      </c>
      <c r="U145">
        <v>500</v>
      </c>
      <c r="V145" s="2">
        <v>2700</v>
      </c>
    </row>
    <row r="146" spans="1:22" x14ac:dyDescent="0.25">
      <c r="A146" t="s">
        <v>183</v>
      </c>
      <c r="B146" t="s">
        <v>220</v>
      </c>
      <c r="C146" t="s">
        <v>578</v>
      </c>
      <c r="D146" t="s">
        <v>498</v>
      </c>
      <c r="E146">
        <v>284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  <c r="Q146" t="s">
        <v>22</v>
      </c>
      <c r="R146" t="s">
        <v>22</v>
      </c>
      <c r="S146" t="s">
        <v>22</v>
      </c>
      <c r="T146" t="s">
        <v>22</v>
      </c>
      <c r="U146" t="s">
        <v>22</v>
      </c>
      <c r="V146" s="2">
        <v>284</v>
      </c>
    </row>
    <row r="147" spans="1:22" x14ac:dyDescent="0.25">
      <c r="A147" t="s">
        <v>183</v>
      </c>
      <c r="B147" t="s">
        <v>220</v>
      </c>
      <c r="C147" t="s">
        <v>579</v>
      </c>
      <c r="D147" t="s">
        <v>498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>
        <v>335</v>
      </c>
      <c r="M147">
        <v>22253</v>
      </c>
      <c r="N147" t="s">
        <v>22</v>
      </c>
      <c r="O147" t="s">
        <v>22</v>
      </c>
      <c r="P147" t="s">
        <v>22</v>
      </c>
      <c r="Q147" t="s">
        <v>22</v>
      </c>
      <c r="R147" t="s">
        <v>22</v>
      </c>
      <c r="S147" t="s">
        <v>22</v>
      </c>
      <c r="T147" t="s">
        <v>22</v>
      </c>
      <c r="U147" t="s">
        <v>22</v>
      </c>
      <c r="V147" s="2">
        <v>22588</v>
      </c>
    </row>
    <row r="148" spans="1:22" x14ac:dyDescent="0.25">
      <c r="A148" t="s">
        <v>183</v>
      </c>
      <c r="B148" t="s">
        <v>220</v>
      </c>
      <c r="C148" t="s">
        <v>580</v>
      </c>
      <c r="D148" t="s">
        <v>498</v>
      </c>
      <c r="E148">
        <v>313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  <c r="Q148" t="s">
        <v>22</v>
      </c>
      <c r="R148" t="s">
        <v>22</v>
      </c>
      <c r="S148" t="s">
        <v>22</v>
      </c>
      <c r="T148" t="s">
        <v>22</v>
      </c>
      <c r="U148" t="s">
        <v>22</v>
      </c>
      <c r="V148" s="2">
        <v>313</v>
      </c>
    </row>
    <row r="149" spans="1:22" x14ac:dyDescent="0.25">
      <c r="A149" t="s">
        <v>183</v>
      </c>
      <c r="B149" t="s">
        <v>220</v>
      </c>
      <c r="C149" t="s">
        <v>581</v>
      </c>
      <c r="D149" t="s">
        <v>499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>
        <v>3660</v>
      </c>
      <c r="N149" t="s">
        <v>22</v>
      </c>
      <c r="O149" t="s">
        <v>22</v>
      </c>
      <c r="P149" t="s">
        <v>22</v>
      </c>
      <c r="Q149" t="s">
        <v>22</v>
      </c>
      <c r="R149" t="s">
        <v>22</v>
      </c>
      <c r="S149" t="s">
        <v>22</v>
      </c>
      <c r="T149" t="s">
        <v>22</v>
      </c>
      <c r="U149" t="s">
        <v>22</v>
      </c>
      <c r="V149" s="2">
        <v>3660</v>
      </c>
    </row>
    <row r="150" spans="1:22" x14ac:dyDescent="0.25">
      <c r="A150" t="s">
        <v>183</v>
      </c>
      <c r="B150" t="s">
        <v>220</v>
      </c>
      <c r="C150" t="s">
        <v>226</v>
      </c>
      <c r="D150" t="s">
        <v>498</v>
      </c>
      <c r="E150">
        <v>3032</v>
      </c>
      <c r="F150" t="s">
        <v>22</v>
      </c>
      <c r="G150" t="s">
        <v>22</v>
      </c>
      <c r="H150" t="s">
        <v>22</v>
      </c>
      <c r="I150" t="s">
        <v>22</v>
      </c>
      <c r="J150">
        <v>4097</v>
      </c>
      <c r="K150" t="s">
        <v>22</v>
      </c>
      <c r="L150" t="s">
        <v>22</v>
      </c>
      <c r="M150">
        <v>49761</v>
      </c>
      <c r="N150" t="s">
        <v>22</v>
      </c>
      <c r="O150" t="s">
        <v>22</v>
      </c>
      <c r="P150" t="s">
        <v>22</v>
      </c>
      <c r="Q150" t="s">
        <v>22</v>
      </c>
      <c r="R150" t="s">
        <v>22</v>
      </c>
      <c r="S150" t="s">
        <v>22</v>
      </c>
      <c r="T150" t="s">
        <v>22</v>
      </c>
      <c r="U150" t="s">
        <v>22</v>
      </c>
      <c r="V150" s="2">
        <v>56890</v>
      </c>
    </row>
    <row r="151" spans="1:22" x14ac:dyDescent="0.25">
      <c r="A151" t="s">
        <v>183</v>
      </c>
      <c r="B151" t="s">
        <v>220</v>
      </c>
      <c r="C151" t="s">
        <v>226</v>
      </c>
      <c r="D151" t="s">
        <v>499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>
        <v>6050</v>
      </c>
      <c r="N151" t="s">
        <v>22</v>
      </c>
      <c r="O151" t="s">
        <v>22</v>
      </c>
      <c r="P151" t="s">
        <v>22</v>
      </c>
      <c r="Q151" t="s">
        <v>22</v>
      </c>
      <c r="R151" t="s">
        <v>22</v>
      </c>
      <c r="S151" t="s">
        <v>22</v>
      </c>
      <c r="T151" t="s">
        <v>22</v>
      </c>
      <c r="U151" t="s">
        <v>22</v>
      </c>
      <c r="V151" s="2">
        <v>6050</v>
      </c>
    </row>
    <row r="152" spans="1:22" x14ac:dyDescent="0.25">
      <c r="A152" t="s">
        <v>183</v>
      </c>
      <c r="B152" t="s">
        <v>220</v>
      </c>
      <c r="C152" t="s">
        <v>582</v>
      </c>
      <c r="D152" t="s">
        <v>498</v>
      </c>
      <c r="E152">
        <v>448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  <c r="Q152" t="s">
        <v>22</v>
      </c>
      <c r="R152" t="s">
        <v>22</v>
      </c>
      <c r="S152" t="s">
        <v>22</v>
      </c>
      <c r="T152" t="s">
        <v>22</v>
      </c>
      <c r="U152" t="s">
        <v>22</v>
      </c>
      <c r="V152" s="2">
        <v>448</v>
      </c>
    </row>
    <row r="153" spans="1:22" x14ac:dyDescent="0.25">
      <c r="A153" t="s">
        <v>183</v>
      </c>
      <c r="B153" t="s">
        <v>220</v>
      </c>
      <c r="C153" t="s">
        <v>582</v>
      </c>
      <c r="D153" t="s">
        <v>499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>
        <v>2700</v>
      </c>
      <c r="N153" t="s">
        <v>22</v>
      </c>
      <c r="O153" t="s">
        <v>22</v>
      </c>
      <c r="P153" t="s">
        <v>22</v>
      </c>
      <c r="Q153" t="s">
        <v>22</v>
      </c>
      <c r="R153" t="s">
        <v>22</v>
      </c>
      <c r="S153" t="s">
        <v>22</v>
      </c>
      <c r="T153" t="s">
        <v>22</v>
      </c>
      <c r="U153" t="s">
        <v>22</v>
      </c>
      <c r="V153" s="2">
        <v>2700</v>
      </c>
    </row>
    <row r="154" spans="1:22" x14ac:dyDescent="0.25">
      <c r="A154" t="s">
        <v>183</v>
      </c>
      <c r="B154" t="s">
        <v>220</v>
      </c>
      <c r="C154" t="s">
        <v>583</v>
      </c>
      <c r="D154" t="s">
        <v>498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>
        <v>1476</v>
      </c>
      <c r="N154" t="s">
        <v>22</v>
      </c>
      <c r="O154" t="s">
        <v>22</v>
      </c>
      <c r="P154" t="s">
        <v>22</v>
      </c>
      <c r="Q154" t="s">
        <v>22</v>
      </c>
      <c r="R154" t="s">
        <v>22</v>
      </c>
      <c r="S154" t="s">
        <v>22</v>
      </c>
      <c r="T154" t="s">
        <v>22</v>
      </c>
      <c r="U154" t="s">
        <v>22</v>
      </c>
      <c r="V154" s="2">
        <v>1476</v>
      </c>
    </row>
    <row r="155" spans="1:22" x14ac:dyDescent="0.25">
      <c r="A155" t="s">
        <v>183</v>
      </c>
      <c r="B155" t="s">
        <v>220</v>
      </c>
      <c r="C155" t="s">
        <v>584</v>
      </c>
      <c r="D155" t="s">
        <v>498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  <c r="Q155" t="s">
        <v>22</v>
      </c>
      <c r="R155">
        <v>4616</v>
      </c>
      <c r="S155" t="s">
        <v>22</v>
      </c>
      <c r="T155" t="s">
        <v>22</v>
      </c>
      <c r="U155" t="s">
        <v>22</v>
      </c>
      <c r="V155" s="2">
        <v>4616</v>
      </c>
    </row>
    <row r="156" spans="1:22" x14ac:dyDescent="0.25">
      <c r="A156" t="s">
        <v>183</v>
      </c>
      <c r="B156" t="s">
        <v>220</v>
      </c>
      <c r="C156" t="s">
        <v>585</v>
      </c>
      <c r="D156" t="s">
        <v>499</v>
      </c>
      <c r="E156" t="s">
        <v>22</v>
      </c>
      <c r="F156" t="s">
        <v>22</v>
      </c>
      <c r="G156" t="s">
        <v>22</v>
      </c>
      <c r="H156" t="s">
        <v>22</v>
      </c>
      <c r="I156" t="s">
        <v>22</v>
      </c>
      <c r="J156" t="s">
        <v>22</v>
      </c>
      <c r="K156" t="s">
        <v>22</v>
      </c>
      <c r="L156" t="s">
        <v>22</v>
      </c>
      <c r="M156">
        <v>710</v>
      </c>
      <c r="N156" t="s">
        <v>22</v>
      </c>
      <c r="O156" t="s">
        <v>22</v>
      </c>
      <c r="P156" t="s">
        <v>22</v>
      </c>
      <c r="Q156" t="s">
        <v>22</v>
      </c>
      <c r="R156" t="s">
        <v>22</v>
      </c>
      <c r="S156" t="s">
        <v>22</v>
      </c>
      <c r="T156" t="s">
        <v>22</v>
      </c>
      <c r="U156" t="s">
        <v>22</v>
      </c>
      <c r="V156" s="2">
        <v>710</v>
      </c>
    </row>
    <row r="157" spans="1:22" x14ac:dyDescent="0.25">
      <c r="A157" t="s">
        <v>183</v>
      </c>
      <c r="B157" t="s">
        <v>220</v>
      </c>
      <c r="C157" t="s">
        <v>229</v>
      </c>
      <c r="D157" t="s">
        <v>498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>
        <v>9677</v>
      </c>
      <c r="N157" t="s">
        <v>22</v>
      </c>
      <c r="O157" t="s">
        <v>22</v>
      </c>
      <c r="P157" t="s">
        <v>22</v>
      </c>
      <c r="Q157" t="s">
        <v>22</v>
      </c>
      <c r="R157" t="s">
        <v>22</v>
      </c>
      <c r="S157" t="s">
        <v>22</v>
      </c>
      <c r="T157" t="s">
        <v>22</v>
      </c>
      <c r="U157" t="s">
        <v>22</v>
      </c>
      <c r="V157" s="2">
        <v>9677</v>
      </c>
    </row>
    <row r="158" spans="1:22" x14ac:dyDescent="0.25">
      <c r="A158" t="s">
        <v>183</v>
      </c>
      <c r="B158" t="s">
        <v>220</v>
      </c>
      <c r="C158" t="s">
        <v>229</v>
      </c>
      <c r="D158" t="s">
        <v>499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>
        <v>1000</v>
      </c>
      <c r="M158" t="s">
        <v>22</v>
      </c>
      <c r="N158" t="s">
        <v>22</v>
      </c>
      <c r="O158" t="s">
        <v>22</v>
      </c>
      <c r="P158" t="s">
        <v>22</v>
      </c>
      <c r="Q158" t="s">
        <v>22</v>
      </c>
      <c r="R158" t="s">
        <v>22</v>
      </c>
      <c r="S158" t="s">
        <v>22</v>
      </c>
      <c r="T158" t="s">
        <v>22</v>
      </c>
      <c r="U158" t="s">
        <v>22</v>
      </c>
      <c r="V158" s="2">
        <v>1000</v>
      </c>
    </row>
    <row r="159" spans="1:22" x14ac:dyDescent="0.25">
      <c r="A159" t="s">
        <v>183</v>
      </c>
      <c r="B159" t="s">
        <v>220</v>
      </c>
      <c r="C159" t="s">
        <v>230</v>
      </c>
      <c r="D159" t="s">
        <v>498</v>
      </c>
      <c r="E159" t="s">
        <v>22</v>
      </c>
      <c r="F159" t="s">
        <v>22</v>
      </c>
      <c r="G159">
        <v>50</v>
      </c>
      <c r="H159" t="s">
        <v>22</v>
      </c>
      <c r="I159" t="s">
        <v>22</v>
      </c>
      <c r="J159" t="s">
        <v>22</v>
      </c>
      <c r="K159" t="s">
        <v>22</v>
      </c>
      <c r="L159">
        <v>908</v>
      </c>
      <c r="M159">
        <v>51393</v>
      </c>
      <c r="N159" t="s">
        <v>22</v>
      </c>
      <c r="O159" t="s">
        <v>22</v>
      </c>
      <c r="P159" t="s">
        <v>22</v>
      </c>
      <c r="Q159" t="s">
        <v>22</v>
      </c>
      <c r="R159" t="s">
        <v>22</v>
      </c>
      <c r="S159" t="s">
        <v>22</v>
      </c>
      <c r="T159" t="s">
        <v>22</v>
      </c>
      <c r="U159" t="s">
        <v>22</v>
      </c>
      <c r="V159" s="2">
        <v>52351</v>
      </c>
    </row>
    <row r="160" spans="1:22" x14ac:dyDescent="0.25">
      <c r="A160" t="s">
        <v>183</v>
      </c>
      <c r="B160" t="s">
        <v>220</v>
      </c>
      <c r="C160" t="s">
        <v>231</v>
      </c>
      <c r="D160" t="s">
        <v>498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>
        <v>9145</v>
      </c>
      <c r="N160" t="s">
        <v>22</v>
      </c>
      <c r="O160" t="s">
        <v>22</v>
      </c>
      <c r="P160" t="s">
        <v>22</v>
      </c>
      <c r="Q160" t="s">
        <v>22</v>
      </c>
      <c r="R160" t="s">
        <v>22</v>
      </c>
      <c r="S160" t="s">
        <v>22</v>
      </c>
      <c r="T160" t="s">
        <v>22</v>
      </c>
      <c r="U160" t="s">
        <v>22</v>
      </c>
      <c r="V160" s="2">
        <v>9145</v>
      </c>
    </row>
    <row r="161" spans="1:22" x14ac:dyDescent="0.25">
      <c r="A161" t="s">
        <v>183</v>
      </c>
      <c r="B161" t="s">
        <v>220</v>
      </c>
      <c r="C161" t="s">
        <v>586</v>
      </c>
      <c r="D161" t="s">
        <v>498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>
        <v>155</v>
      </c>
      <c r="L161" t="s">
        <v>22</v>
      </c>
      <c r="M161">
        <v>17521</v>
      </c>
      <c r="N161" t="s">
        <v>22</v>
      </c>
      <c r="O161" t="s">
        <v>22</v>
      </c>
      <c r="P161" t="s">
        <v>22</v>
      </c>
      <c r="Q161" t="s">
        <v>22</v>
      </c>
      <c r="R161" t="s">
        <v>22</v>
      </c>
      <c r="S161" t="s">
        <v>22</v>
      </c>
      <c r="T161" t="s">
        <v>22</v>
      </c>
      <c r="U161" t="s">
        <v>22</v>
      </c>
      <c r="V161" s="2">
        <v>17676</v>
      </c>
    </row>
    <row r="162" spans="1:22" x14ac:dyDescent="0.25">
      <c r="A162" t="s">
        <v>183</v>
      </c>
      <c r="B162" t="s">
        <v>220</v>
      </c>
      <c r="C162" t="s">
        <v>586</v>
      </c>
      <c r="D162" t="s">
        <v>499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>
        <v>1400</v>
      </c>
      <c r="M162" t="s">
        <v>22</v>
      </c>
      <c r="N162" t="s">
        <v>22</v>
      </c>
      <c r="O162" t="s">
        <v>22</v>
      </c>
      <c r="P162" t="s">
        <v>22</v>
      </c>
      <c r="Q162" t="s">
        <v>22</v>
      </c>
      <c r="R162">
        <v>1975</v>
      </c>
      <c r="S162" t="s">
        <v>22</v>
      </c>
      <c r="T162" t="s">
        <v>22</v>
      </c>
      <c r="U162" t="s">
        <v>22</v>
      </c>
      <c r="V162" s="2">
        <v>3375</v>
      </c>
    </row>
    <row r="163" spans="1:22" x14ac:dyDescent="0.25">
      <c r="A163" t="s">
        <v>183</v>
      </c>
      <c r="B163" t="s">
        <v>220</v>
      </c>
      <c r="C163" t="s">
        <v>233</v>
      </c>
      <c r="D163" t="s">
        <v>498</v>
      </c>
      <c r="E163">
        <v>1616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>
        <v>26296</v>
      </c>
      <c r="N163" t="s">
        <v>22</v>
      </c>
      <c r="O163" t="s">
        <v>22</v>
      </c>
      <c r="P163" t="s">
        <v>22</v>
      </c>
      <c r="Q163" t="s">
        <v>22</v>
      </c>
      <c r="R163" t="s">
        <v>22</v>
      </c>
      <c r="S163" t="s">
        <v>22</v>
      </c>
      <c r="T163" t="s">
        <v>22</v>
      </c>
      <c r="U163" t="s">
        <v>22</v>
      </c>
      <c r="V163" s="2">
        <v>27912</v>
      </c>
    </row>
    <row r="164" spans="1:22" x14ac:dyDescent="0.25">
      <c r="A164" t="s">
        <v>183</v>
      </c>
      <c r="B164" t="s">
        <v>220</v>
      </c>
      <c r="C164" t="s">
        <v>233</v>
      </c>
      <c r="D164" t="s">
        <v>499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>
        <v>5260</v>
      </c>
      <c r="M164">
        <v>6928</v>
      </c>
      <c r="N164" t="s">
        <v>22</v>
      </c>
      <c r="O164" t="s">
        <v>22</v>
      </c>
      <c r="P164" t="s">
        <v>22</v>
      </c>
      <c r="Q164" t="s">
        <v>22</v>
      </c>
      <c r="R164" t="s">
        <v>22</v>
      </c>
      <c r="S164" t="s">
        <v>22</v>
      </c>
      <c r="T164" t="s">
        <v>22</v>
      </c>
      <c r="U164" t="s">
        <v>22</v>
      </c>
      <c r="V164" s="2">
        <v>12188</v>
      </c>
    </row>
    <row r="165" spans="1:22" x14ac:dyDescent="0.25">
      <c r="A165" t="s">
        <v>183</v>
      </c>
      <c r="B165" t="s">
        <v>220</v>
      </c>
      <c r="C165" t="s">
        <v>173</v>
      </c>
      <c r="D165" t="s">
        <v>498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>
        <v>5781</v>
      </c>
      <c r="N165" t="s">
        <v>22</v>
      </c>
      <c r="O165" t="s">
        <v>22</v>
      </c>
      <c r="P165" t="s">
        <v>22</v>
      </c>
      <c r="Q165" t="s">
        <v>22</v>
      </c>
      <c r="R165" t="s">
        <v>22</v>
      </c>
      <c r="S165" t="s">
        <v>22</v>
      </c>
      <c r="T165" t="s">
        <v>22</v>
      </c>
      <c r="U165" t="s">
        <v>22</v>
      </c>
      <c r="V165" s="2">
        <v>5781</v>
      </c>
    </row>
    <row r="166" spans="1:22" x14ac:dyDescent="0.25">
      <c r="A166" t="s">
        <v>183</v>
      </c>
      <c r="B166" t="s">
        <v>220</v>
      </c>
      <c r="C166" t="s">
        <v>587</v>
      </c>
      <c r="D166" t="s">
        <v>498</v>
      </c>
      <c r="E166">
        <v>40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  <c r="Q166" t="s">
        <v>22</v>
      </c>
      <c r="R166" t="s">
        <v>22</v>
      </c>
      <c r="S166" t="s">
        <v>22</v>
      </c>
      <c r="T166" t="s">
        <v>22</v>
      </c>
      <c r="U166" t="s">
        <v>22</v>
      </c>
      <c r="V166" s="2">
        <v>40</v>
      </c>
    </row>
    <row r="167" spans="1:22" x14ac:dyDescent="0.25">
      <c r="A167" t="s">
        <v>183</v>
      </c>
      <c r="B167" t="s">
        <v>237</v>
      </c>
      <c r="C167" t="s">
        <v>588</v>
      </c>
      <c r="D167" t="s">
        <v>498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>
        <v>1946</v>
      </c>
      <c r="N167" t="s">
        <v>22</v>
      </c>
      <c r="O167" t="s">
        <v>22</v>
      </c>
      <c r="P167" t="s">
        <v>22</v>
      </c>
      <c r="Q167" t="s">
        <v>22</v>
      </c>
      <c r="R167" t="s">
        <v>22</v>
      </c>
      <c r="S167" t="s">
        <v>22</v>
      </c>
      <c r="T167" t="s">
        <v>22</v>
      </c>
      <c r="U167" t="s">
        <v>22</v>
      </c>
      <c r="V167" s="2">
        <v>1946</v>
      </c>
    </row>
    <row r="168" spans="1:22" x14ac:dyDescent="0.25">
      <c r="A168" t="s">
        <v>183</v>
      </c>
      <c r="B168" t="s">
        <v>237</v>
      </c>
      <c r="C168" t="s">
        <v>239</v>
      </c>
      <c r="D168" t="s">
        <v>498</v>
      </c>
      <c r="E168" t="s">
        <v>22</v>
      </c>
      <c r="F168" t="s">
        <v>22</v>
      </c>
      <c r="G168" t="s">
        <v>22</v>
      </c>
      <c r="H168" t="s">
        <v>22</v>
      </c>
      <c r="I168">
        <v>6910</v>
      </c>
      <c r="J168" t="s">
        <v>22</v>
      </c>
      <c r="K168" t="s">
        <v>22</v>
      </c>
      <c r="L168" t="s">
        <v>22</v>
      </c>
      <c r="M168">
        <v>92171</v>
      </c>
      <c r="N168" t="s">
        <v>22</v>
      </c>
      <c r="O168" t="s">
        <v>22</v>
      </c>
      <c r="P168" t="s">
        <v>22</v>
      </c>
      <c r="Q168" t="s">
        <v>22</v>
      </c>
      <c r="R168" t="s">
        <v>22</v>
      </c>
      <c r="S168" t="s">
        <v>22</v>
      </c>
      <c r="T168" t="s">
        <v>22</v>
      </c>
      <c r="U168" t="s">
        <v>22</v>
      </c>
      <c r="V168" s="2">
        <v>99081</v>
      </c>
    </row>
    <row r="169" spans="1:22" x14ac:dyDescent="0.25">
      <c r="A169" t="s">
        <v>183</v>
      </c>
      <c r="B169" t="s">
        <v>237</v>
      </c>
      <c r="C169" t="s">
        <v>239</v>
      </c>
      <c r="D169" t="s">
        <v>499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>
        <v>2000</v>
      </c>
      <c r="M169" t="s">
        <v>22</v>
      </c>
      <c r="N169" t="s">
        <v>22</v>
      </c>
      <c r="O169" t="s">
        <v>22</v>
      </c>
      <c r="P169" t="s">
        <v>22</v>
      </c>
      <c r="Q169" t="s">
        <v>22</v>
      </c>
      <c r="R169">
        <v>2000</v>
      </c>
      <c r="S169" t="s">
        <v>22</v>
      </c>
      <c r="T169" t="s">
        <v>22</v>
      </c>
      <c r="U169" t="s">
        <v>22</v>
      </c>
      <c r="V169" s="2">
        <v>4000</v>
      </c>
    </row>
    <row r="170" spans="1:22" x14ac:dyDescent="0.25">
      <c r="A170" t="s">
        <v>183</v>
      </c>
      <c r="B170" t="s">
        <v>237</v>
      </c>
      <c r="C170" t="s">
        <v>589</v>
      </c>
      <c r="D170" t="s">
        <v>498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>
        <v>39753</v>
      </c>
      <c r="N170" t="s">
        <v>22</v>
      </c>
      <c r="O170" t="s">
        <v>22</v>
      </c>
      <c r="P170" t="s">
        <v>22</v>
      </c>
      <c r="Q170" t="s">
        <v>22</v>
      </c>
      <c r="R170" t="s">
        <v>22</v>
      </c>
      <c r="S170" t="s">
        <v>22</v>
      </c>
      <c r="T170" t="s">
        <v>22</v>
      </c>
      <c r="U170" t="s">
        <v>22</v>
      </c>
      <c r="V170" s="2">
        <v>39753</v>
      </c>
    </row>
    <row r="171" spans="1:22" x14ac:dyDescent="0.25">
      <c r="A171" t="s">
        <v>183</v>
      </c>
      <c r="B171" t="s">
        <v>237</v>
      </c>
      <c r="C171" t="s">
        <v>590</v>
      </c>
      <c r="D171" t="s">
        <v>498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>
        <v>5675</v>
      </c>
      <c r="N171" t="s">
        <v>22</v>
      </c>
      <c r="O171" t="s">
        <v>22</v>
      </c>
      <c r="P171" t="s">
        <v>22</v>
      </c>
      <c r="Q171" t="s">
        <v>22</v>
      </c>
      <c r="R171" t="s">
        <v>22</v>
      </c>
      <c r="S171" t="s">
        <v>22</v>
      </c>
      <c r="T171" t="s">
        <v>22</v>
      </c>
      <c r="U171" t="s">
        <v>22</v>
      </c>
      <c r="V171" s="2">
        <v>5675</v>
      </c>
    </row>
    <row r="172" spans="1:22" x14ac:dyDescent="0.25">
      <c r="A172" t="s">
        <v>183</v>
      </c>
      <c r="B172" t="s">
        <v>237</v>
      </c>
      <c r="C172" t="s">
        <v>590</v>
      </c>
      <c r="D172" t="s">
        <v>499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>
        <v>350</v>
      </c>
      <c r="M172" t="s">
        <v>22</v>
      </c>
      <c r="N172" t="s">
        <v>22</v>
      </c>
      <c r="O172" t="s">
        <v>22</v>
      </c>
      <c r="P172" t="s">
        <v>22</v>
      </c>
      <c r="Q172" t="s">
        <v>22</v>
      </c>
      <c r="R172" t="s">
        <v>22</v>
      </c>
      <c r="S172" t="s">
        <v>22</v>
      </c>
      <c r="T172" t="s">
        <v>22</v>
      </c>
      <c r="U172" t="s">
        <v>22</v>
      </c>
      <c r="V172" s="2">
        <v>350</v>
      </c>
    </row>
    <row r="173" spans="1:22" x14ac:dyDescent="0.25">
      <c r="A173" t="s">
        <v>183</v>
      </c>
      <c r="B173" t="s">
        <v>237</v>
      </c>
      <c r="C173" t="s">
        <v>591</v>
      </c>
      <c r="D173" t="s">
        <v>498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>
        <v>6240</v>
      </c>
      <c r="N173" t="s">
        <v>22</v>
      </c>
      <c r="O173" t="s">
        <v>22</v>
      </c>
      <c r="P173" t="s">
        <v>22</v>
      </c>
      <c r="Q173" t="s">
        <v>22</v>
      </c>
      <c r="R173" t="s">
        <v>22</v>
      </c>
      <c r="S173" t="s">
        <v>22</v>
      </c>
      <c r="T173" t="s">
        <v>22</v>
      </c>
      <c r="U173" t="s">
        <v>22</v>
      </c>
      <c r="V173" s="2">
        <v>6240</v>
      </c>
    </row>
    <row r="174" spans="1:22" x14ac:dyDescent="0.25">
      <c r="A174" t="s">
        <v>183</v>
      </c>
      <c r="B174" t="s">
        <v>237</v>
      </c>
      <c r="C174" t="s">
        <v>592</v>
      </c>
      <c r="D174" t="s">
        <v>498</v>
      </c>
      <c r="E174">
        <v>10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  <c r="Q174" t="s">
        <v>22</v>
      </c>
      <c r="R174" t="s">
        <v>22</v>
      </c>
      <c r="S174" t="s">
        <v>22</v>
      </c>
      <c r="T174" t="s">
        <v>22</v>
      </c>
      <c r="U174" t="s">
        <v>22</v>
      </c>
      <c r="V174" s="2">
        <v>10</v>
      </c>
    </row>
    <row r="175" spans="1:22" x14ac:dyDescent="0.25">
      <c r="A175" t="s">
        <v>183</v>
      </c>
      <c r="B175" t="s">
        <v>237</v>
      </c>
      <c r="C175" t="s">
        <v>245</v>
      </c>
      <c r="D175" t="s">
        <v>498</v>
      </c>
      <c r="E175">
        <v>50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>
        <v>24937</v>
      </c>
      <c r="N175" t="s">
        <v>22</v>
      </c>
      <c r="O175" t="s">
        <v>22</v>
      </c>
      <c r="P175" t="s">
        <v>22</v>
      </c>
      <c r="Q175" t="s">
        <v>22</v>
      </c>
      <c r="R175" t="s">
        <v>22</v>
      </c>
      <c r="S175" t="s">
        <v>22</v>
      </c>
      <c r="T175" t="s">
        <v>22</v>
      </c>
      <c r="U175" t="s">
        <v>22</v>
      </c>
      <c r="V175" s="2">
        <v>24987</v>
      </c>
    </row>
    <row r="176" spans="1:22" x14ac:dyDescent="0.25">
      <c r="A176" t="s">
        <v>183</v>
      </c>
      <c r="B176" t="s">
        <v>237</v>
      </c>
      <c r="C176" t="s">
        <v>245</v>
      </c>
      <c r="D176" t="s">
        <v>499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>
        <v>1600</v>
      </c>
      <c r="M176" t="s">
        <v>22</v>
      </c>
      <c r="N176" t="s">
        <v>22</v>
      </c>
      <c r="O176" t="s">
        <v>22</v>
      </c>
      <c r="P176" t="s">
        <v>22</v>
      </c>
      <c r="Q176" t="s">
        <v>22</v>
      </c>
      <c r="R176" t="s">
        <v>22</v>
      </c>
      <c r="S176" t="s">
        <v>22</v>
      </c>
      <c r="T176" t="s">
        <v>22</v>
      </c>
      <c r="U176" t="s">
        <v>22</v>
      </c>
      <c r="V176" s="2">
        <v>1600</v>
      </c>
    </row>
    <row r="177" spans="1:22" x14ac:dyDescent="0.25">
      <c r="A177" t="s">
        <v>246</v>
      </c>
      <c r="B177" t="s">
        <v>260</v>
      </c>
      <c r="C177" t="s">
        <v>593</v>
      </c>
      <c r="D177" t="s">
        <v>498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>
        <v>18470</v>
      </c>
      <c r="N177" t="s">
        <v>22</v>
      </c>
      <c r="O177" t="s">
        <v>22</v>
      </c>
      <c r="P177" t="s">
        <v>22</v>
      </c>
      <c r="Q177" t="s">
        <v>22</v>
      </c>
      <c r="R177" t="s">
        <v>22</v>
      </c>
      <c r="S177" t="s">
        <v>22</v>
      </c>
      <c r="T177" t="s">
        <v>22</v>
      </c>
      <c r="U177" t="s">
        <v>22</v>
      </c>
      <c r="V177" s="2">
        <v>18470</v>
      </c>
    </row>
    <row r="178" spans="1:22" x14ac:dyDescent="0.25">
      <c r="A178" t="s">
        <v>246</v>
      </c>
      <c r="B178" t="s">
        <v>260</v>
      </c>
      <c r="C178" t="s">
        <v>266</v>
      </c>
      <c r="D178" t="s">
        <v>498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>
        <v>18934</v>
      </c>
      <c r="N178" t="s">
        <v>22</v>
      </c>
      <c r="O178" t="s">
        <v>22</v>
      </c>
      <c r="P178" t="s">
        <v>22</v>
      </c>
      <c r="Q178" t="s">
        <v>22</v>
      </c>
      <c r="R178" t="s">
        <v>22</v>
      </c>
      <c r="S178" t="s">
        <v>22</v>
      </c>
      <c r="T178" t="s">
        <v>22</v>
      </c>
      <c r="U178" t="s">
        <v>22</v>
      </c>
      <c r="V178" s="2">
        <v>18934</v>
      </c>
    </row>
    <row r="179" spans="1:22" x14ac:dyDescent="0.25">
      <c r="A179" t="s">
        <v>327</v>
      </c>
      <c r="B179" t="s">
        <v>362</v>
      </c>
      <c r="C179" t="s">
        <v>363</v>
      </c>
      <c r="D179" t="s">
        <v>498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>
        <v>5000</v>
      </c>
      <c r="O179" t="s">
        <v>22</v>
      </c>
      <c r="P179" t="s">
        <v>22</v>
      </c>
      <c r="Q179" t="s">
        <v>22</v>
      </c>
      <c r="R179" t="s">
        <v>22</v>
      </c>
      <c r="S179" t="s">
        <v>22</v>
      </c>
      <c r="T179" t="s">
        <v>22</v>
      </c>
      <c r="U179" t="s">
        <v>22</v>
      </c>
      <c r="V179" s="2">
        <v>5000</v>
      </c>
    </row>
    <row r="180" spans="1:22" x14ac:dyDescent="0.25">
      <c r="A180" t="s">
        <v>327</v>
      </c>
      <c r="B180" t="s">
        <v>362</v>
      </c>
      <c r="C180" t="s">
        <v>594</v>
      </c>
      <c r="D180" t="s">
        <v>498</v>
      </c>
      <c r="E180" t="s">
        <v>22</v>
      </c>
      <c r="F180" t="s">
        <v>22</v>
      </c>
      <c r="G180" t="s">
        <v>22</v>
      </c>
      <c r="H180" t="s">
        <v>22</v>
      </c>
      <c r="I180" t="s">
        <v>22</v>
      </c>
      <c r="J180" t="s">
        <v>22</v>
      </c>
      <c r="K180" t="s">
        <v>22</v>
      </c>
      <c r="L180" t="s">
        <v>22</v>
      </c>
      <c r="M180" t="s">
        <v>22</v>
      </c>
      <c r="N180">
        <v>31500</v>
      </c>
      <c r="O180" t="s">
        <v>22</v>
      </c>
      <c r="P180">
        <v>42000</v>
      </c>
      <c r="Q180" t="s">
        <v>22</v>
      </c>
      <c r="R180" t="s">
        <v>22</v>
      </c>
      <c r="S180" t="s">
        <v>22</v>
      </c>
      <c r="T180" t="s">
        <v>22</v>
      </c>
      <c r="U180" t="s">
        <v>22</v>
      </c>
      <c r="V180" s="2">
        <v>73500</v>
      </c>
    </row>
    <row r="181" spans="1:22" x14ac:dyDescent="0.25">
      <c r="A181" t="s">
        <v>327</v>
      </c>
      <c r="B181" t="s">
        <v>377</v>
      </c>
      <c r="C181" t="s">
        <v>381</v>
      </c>
      <c r="D181" t="s">
        <v>499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>
        <v>8520</v>
      </c>
      <c r="N181" t="s">
        <v>22</v>
      </c>
      <c r="O181" t="s">
        <v>22</v>
      </c>
      <c r="P181" t="s">
        <v>22</v>
      </c>
      <c r="Q181" t="s">
        <v>22</v>
      </c>
      <c r="R181" t="s">
        <v>22</v>
      </c>
      <c r="S181" t="s">
        <v>22</v>
      </c>
      <c r="T181" t="s">
        <v>22</v>
      </c>
      <c r="U181" t="s">
        <v>22</v>
      </c>
      <c r="V181" s="2">
        <v>8520</v>
      </c>
    </row>
    <row r="182" spans="1:22" x14ac:dyDescent="0.25">
      <c r="A182" t="s">
        <v>327</v>
      </c>
      <c r="B182" t="s">
        <v>377</v>
      </c>
      <c r="C182" t="s">
        <v>231</v>
      </c>
      <c r="D182" t="s">
        <v>498</v>
      </c>
      <c r="E182">
        <v>22182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  <c r="Q182" t="s">
        <v>22</v>
      </c>
      <c r="R182" t="s">
        <v>22</v>
      </c>
      <c r="S182" t="s">
        <v>22</v>
      </c>
      <c r="T182" t="s">
        <v>22</v>
      </c>
      <c r="U182" t="s">
        <v>22</v>
      </c>
      <c r="V182" s="2">
        <v>22182</v>
      </c>
    </row>
    <row r="183" spans="1:22" x14ac:dyDescent="0.25">
      <c r="A183" t="s">
        <v>327</v>
      </c>
      <c r="B183" t="s">
        <v>377</v>
      </c>
      <c r="C183" t="s">
        <v>231</v>
      </c>
      <c r="D183" t="s">
        <v>499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>
        <v>8400</v>
      </c>
      <c r="N183" t="s">
        <v>22</v>
      </c>
      <c r="O183" t="s">
        <v>22</v>
      </c>
      <c r="P183" t="s">
        <v>22</v>
      </c>
      <c r="Q183" t="s">
        <v>22</v>
      </c>
      <c r="R183" t="s">
        <v>22</v>
      </c>
      <c r="S183" t="s">
        <v>22</v>
      </c>
      <c r="T183" t="s">
        <v>22</v>
      </c>
      <c r="U183" t="s">
        <v>22</v>
      </c>
      <c r="V183" s="2">
        <v>8400</v>
      </c>
    </row>
    <row r="184" spans="1:22" x14ac:dyDescent="0.25">
      <c r="A184" t="s">
        <v>327</v>
      </c>
      <c r="B184" t="s">
        <v>377</v>
      </c>
      <c r="C184" t="s">
        <v>595</v>
      </c>
      <c r="D184" t="s">
        <v>498</v>
      </c>
      <c r="E184">
        <v>100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  <c r="Q184" t="s">
        <v>22</v>
      </c>
      <c r="R184" t="s">
        <v>22</v>
      </c>
      <c r="S184" t="s">
        <v>22</v>
      </c>
      <c r="T184" t="s">
        <v>22</v>
      </c>
      <c r="U184" t="s">
        <v>22</v>
      </c>
      <c r="V184" s="2">
        <v>100</v>
      </c>
    </row>
    <row r="185" spans="1:22" x14ac:dyDescent="0.25">
      <c r="A185" t="s">
        <v>327</v>
      </c>
      <c r="B185" t="s">
        <v>377</v>
      </c>
      <c r="C185" t="s">
        <v>596</v>
      </c>
      <c r="D185" t="s">
        <v>498</v>
      </c>
      <c r="E185">
        <v>135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  <c r="Q185" t="s">
        <v>22</v>
      </c>
      <c r="R185" t="s">
        <v>22</v>
      </c>
      <c r="S185" t="s">
        <v>22</v>
      </c>
      <c r="T185" t="s">
        <v>22</v>
      </c>
      <c r="U185" t="s">
        <v>22</v>
      </c>
      <c r="V185" s="2">
        <v>135</v>
      </c>
    </row>
    <row r="186" spans="1:22" x14ac:dyDescent="0.25">
      <c r="A186" t="s">
        <v>395</v>
      </c>
      <c r="B186" t="s">
        <v>449</v>
      </c>
      <c r="C186" t="s">
        <v>450</v>
      </c>
      <c r="D186" t="s">
        <v>498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>
        <v>87100</v>
      </c>
      <c r="P186" t="s">
        <v>22</v>
      </c>
      <c r="Q186" t="s">
        <v>22</v>
      </c>
      <c r="R186" t="s">
        <v>22</v>
      </c>
      <c r="S186" t="s">
        <v>22</v>
      </c>
      <c r="T186" t="s">
        <v>22</v>
      </c>
      <c r="U186" t="s">
        <v>22</v>
      </c>
      <c r="V186" s="2">
        <v>87100</v>
      </c>
    </row>
    <row r="187" spans="1:22" x14ac:dyDescent="0.25">
      <c r="A187" t="s">
        <v>395</v>
      </c>
      <c r="B187" t="s">
        <v>449</v>
      </c>
      <c r="C187" t="s">
        <v>450</v>
      </c>
      <c r="D187" t="s">
        <v>499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>
        <v>30800</v>
      </c>
      <c r="P187" t="s">
        <v>22</v>
      </c>
      <c r="Q187" t="s">
        <v>22</v>
      </c>
      <c r="R187" t="s">
        <v>22</v>
      </c>
      <c r="S187" t="s">
        <v>22</v>
      </c>
      <c r="T187" t="s">
        <v>22</v>
      </c>
      <c r="U187" t="s">
        <v>22</v>
      </c>
      <c r="V187" s="2">
        <v>30800</v>
      </c>
    </row>
    <row r="188" spans="1:22" x14ac:dyDescent="0.25">
      <c r="A188" t="s">
        <v>395</v>
      </c>
      <c r="B188" t="s">
        <v>451</v>
      </c>
      <c r="C188" t="s">
        <v>597</v>
      </c>
      <c r="D188" t="s">
        <v>498</v>
      </c>
      <c r="E188">
        <v>700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  <c r="Q188" t="s">
        <v>22</v>
      </c>
      <c r="R188" t="s">
        <v>22</v>
      </c>
      <c r="S188" t="s">
        <v>22</v>
      </c>
      <c r="T188" t="s">
        <v>22</v>
      </c>
      <c r="U188" t="s">
        <v>22</v>
      </c>
      <c r="V188" s="2">
        <v>700</v>
      </c>
    </row>
    <row r="189" spans="1:22" x14ac:dyDescent="0.25">
      <c r="A189" t="s">
        <v>395</v>
      </c>
      <c r="B189" t="s">
        <v>451</v>
      </c>
      <c r="C189" t="s">
        <v>598</v>
      </c>
      <c r="D189" t="s">
        <v>498</v>
      </c>
      <c r="E189">
        <v>9500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>
        <v>60000</v>
      </c>
      <c r="O189">
        <v>750000</v>
      </c>
      <c r="P189" t="s">
        <v>22</v>
      </c>
      <c r="Q189" t="s">
        <v>22</v>
      </c>
      <c r="R189" t="s">
        <v>22</v>
      </c>
      <c r="S189" t="s">
        <v>22</v>
      </c>
      <c r="T189" t="s">
        <v>22</v>
      </c>
      <c r="U189" t="s">
        <v>22</v>
      </c>
      <c r="V189" s="2">
        <v>819500</v>
      </c>
    </row>
    <row r="190" spans="1:22" x14ac:dyDescent="0.25">
      <c r="A190" t="s">
        <v>395</v>
      </c>
      <c r="B190" t="s">
        <v>451</v>
      </c>
      <c r="C190" t="s">
        <v>599</v>
      </c>
      <c r="D190" t="s">
        <v>498</v>
      </c>
      <c r="E190">
        <v>15796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>
        <v>31000</v>
      </c>
      <c r="O190">
        <v>358000</v>
      </c>
      <c r="P190" t="s">
        <v>22</v>
      </c>
      <c r="Q190" t="s">
        <v>22</v>
      </c>
      <c r="R190" t="s">
        <v>22</v>
      </c>
      <c r="S190" t="s">
        <v>22</v>
      </c>
      <c r="T190" t="s">
        <v>22</v>
      </c>
      <c r="U190" t="s">
        <v>22</v>
      </c>
      <c r="V190" s="2">
        <v>404796</v>
      </c>
    </row>
    <row r="191" spans="1:22" x14ac:dyDescent="0.25">
      <c r="A191" t="s">
        <v>395</v>
      </c>
      <c r="B191" t="s">
        <v>451</v>
      </c>
      <c r="C191" t="s">
        <v>600</v>
      </c>
      <c r="D191" t="s">
        <v>498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>
        <v>26600</v>
      </c>
      <c r="M191" t="s">
        <v>22</v>
      </c>
      <c r="N191" t="s">
        <v>22</v>
      </c>
      <c r="O191">
        <v>1183000</v>
      </c>
      <c r="P191" t="s">
        <v>22</v>
      </c>
      <c r="Q191" t="s">
        <v>22</v>
      </c>
      <c r="R191" t="s">
        <v>22</v>
      </c>
      <c r="S191" t="s">
        <v>22</v>
      </c>
      <c r="T191" t="s">
        <v>22</v>
      </c>
      <c r="U191" t="s">
        <v>22</v>
      </c>
      <c r="V191" s="2">
        <v>1209600</v>
      </c>
    </row>
    <row r="192" spans="1:22" x14ac:dyDescent="0.25">
      <c r="A192" t="s">
        <v>395</v>
      </c>
      <c r="B192" t="s">
        <v>451</v>
      </c>
      <c r="C192" t="s">
        <v>600</v>
      </c>
      <c r="D192" t="s">
        <v>499</v>
      </c>
      <c r="E192" t="s">
        <v>22</v>
      </c>
      <c r="F192" t="s">
        <v>22</v>
      </c>
      <c r="G192" t="s">
        <v>22</v>
      </c>
      <c r="H192" t="s">
        <v>22</v>
      </c>
      <c r="I192" t="s">
        <v>22</v>
      </c>
      <c r="J192" t="s">
        <v>22</v>
      </c>
      <c r="K192" t="s">
        <v>22</v>
      </c>
      <c r="L192" t="s">
        <v>22</v>
      </c>
      <c r="M192" t="s">
        <v>22</v>
      </c>
      <c r="N192">
        <v>4900</v>
      </c>
      <c r="O192" t="s">
        <v>22</v>
      </c>
      <c r="P192" t="s">
        <v>22</v>
      </c>
      <c r="Q192" t="s">
        <v>22</v>
      </c>
      <c r="R192" t="s">
        <v>22</v>
      </c>
      <c r="S192" t="s">
        <v>22</v>
      </c>
      <c r="T192" t="s">
        <v>22</v>
      </c>
      <c r="U192" t="s">
        <v>22</v>
      </c>
      <c r="V192" s="2">
        <v>4900</v>
      </c>
    </row>
    <row r="193" spans="1:22" x14ac:dyDescent="0.25">
      <c r="A193" t="s">
        <v>395</v>
      </c>
      <c r="B193" t="s">
        <v>451</v>
      </c>
      <c r="C193" t="s">
        <v>601</v>
      </c>
      <c r="D193" t="s">
        <v>498</v>
      </c>
      <c r="E193">
        <v>80208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>
        <v>765500</v>
      </c>
      <c r="O193">
        <v>6584200</v>
      </c>
      <c r="P193" t="s">
        <v>22</v>
      </c>
      <c r="Q193" t="s">
        <v>22</v>
      </c>
      <c r="R193" t="s">
        <v>22</v>
      </c>
      <c r="S193" t="s">
        <v>22</v>
      </c>
      <c r="T193" t="s">
        <v>22</v>
      </c>
      <c r="U193" t="s">
        <v>22</v>
      </c>
      <c r="V193" s="2">
        <v>7429908</v>
      </c>
    </row>
    <row r="194" spans="1:22" x14ac:dyDescent="0.25">
      <c r="A194" t="s">
        <v>395</v>
      </c>
      <c r="B194" t="s">
        <v>451</v>
      </c>
      <c r="C194" t="s">
        <v>601</v>
      </c>
      <c r="D194" t="s">
        <v>499</v>
      </c>
      <c r="E194" t="s">
        <v>22</v>
      </c>
      <c r="F194">
        <v>2000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  <c r="Q194" t="s">
        <v>22</v>
      </c>
      <c r="R194" t="s">
        <v>22</v>
      </c>
      <c r="S194" t="s">
        <v>22</v>
      </c>
      <c r="T194" t="s">
        <v>22</v>
      </c>
      <c r="U194" t="s">
        <v>22</v>
      </c>
      <c r="V194" s="2">
        <v>2000</v>
      </c>
    </row>
    <row r="195" spans="1:22" x14ac:dyDescent="0.25">
      <c r="A195" t="s">
        <v>395</v>
      </c>
      <c r="B195" t="s">
        <v>451</v>
      </c>
      <c r="C195" t="s">
        <v>602</v>
      </c>
      <c r="D195" t="s">
        <v>498</v>
      </c>
      <c r="E195">
        <v>8500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>
        <v>60000</v>
      </c>
      <c r="P195" t="s">
        <v>22</v>
      </c>
      <c r="Q195" t="s">
        <v>22</v>
      </c>
      <c r="R195" t="s">
        <v>22</v>
      </c>
      <c r="S195" t="s">
        <v>22</v>
      </c>
      <c r="T195" t="s">
        <v>22</v>
      </c>
      <c r="U195" t="s">
        <v>22</v>
      </c>
      <c r="V195" s="2">
        <v>68500</v>
      </c>
    </row>
    <row r="196" spans="1:22" x14ac:dyDescent="0.25">
      <c r="A196" t="s">
        <v>395</v>
      </c>
      <c r="B196" t="s">
        <v>451</v>
      </c>
      <c r="C196" t="s">
        <v>602</v>
      </c>
      <c r="D196" t="s">
        <v>499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>
        <v>6000</v>
      </c>
      <c r="P196" t="s">
        <v>22</v>
      </c>
      <c r="Q196" t="s">
        <v>22</v>
      </c>
      <c r="R196" t="s">
        <v>22</v>
      </c>
      <c r="S196" t="s">
        <v>22</v>
      </c>
      <c r="T196" t="s">
        <v>22</v>
      </c>
      <c r="U196" t="s">
        <v>22</v>
      </c>
      <c r="V196" s="2">
        <v>6000</v>
      </c>
    </row>
    <row r="197" spans="1:22" x14ac:dyDescent="0.25">
      <c r="A197" t="s">
        <v>395</v>
      </c>
      <c r="B197" t="s">
        <v>451</v>
      </c>
      <c r="C197" t="s">
        <v>603</v>
      </c>
      <c r="D197" t="s">
        <v>498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>
        <v>302400</v>
      </c>
      <c r="P197" t="s">
        <v>22</v>
      </c>
      <c r="Q197" t="s">
        <v>22</v>
      </c>
      <c r="R197" t="s">
        <v>22</v>
      </c>
      <c r="S197" t="s">
        <v>22</v>
      </c>
      <c r="T197" t="s">
        <v>22</v>
      </c>
      <c r="U197" t="s">
        <v>22</v>
      </c>
      <c r="V197" s="2">
        <v>302400</v>
      </c>
    </row>
    <row r="198" spans="1:22" x14ac:dyDescent="0.25">
      <c r="A198" t="s">
        <v>395</v>
      </c>
      <c r="B198" t="s">
        <v>451</v>
      </c>
      <c r="C198" t="s">
        <v>604</v>
      </c>
      <c r="D198" t="s">
        <v>498</v>
      </c>
      <c r="E198">
        <v>4120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  <c r="Q198" t="s">
        <v>22</v>
      </c>
      <c r="R198" t="s">
        <v>22</v>
      </c>
      <c r="S198" t="s">
        <v>22</v>
      </c>
      <c r="T198" t="s">
        <v>22</v>
      </c>
      <c r="U198" t="s">
        <v>22</v>
      </c>
      <c r="V198" s="2">
        <v>4120</v>
      </c>
    </row>
    <row r="199" spans="1:22" x14ac:dyDescent="0.25">
      <c r="A199" t="s">
        <v>395</v>
      </c>
      <c r="B199" t="s">
        <v>451</v>
      </c>
      <c r="C199" t="s">
        <v>453</v>
      </c>
      <c r="D199" t="s">
        <v>498</v>
      </c>
      <c r="E199">
        <v>3476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>
        <v>234300</v>
      </c>
      <c r="O199">
        <v>4077500</v>
      </c>
      <c r="P199" t="s">
        <v>22</v>
      </c>
      <c r="Q199" t="s">
        <v>22</v>
      </c>
      <c r="R199" t="s">
        <v>22</v>
      </c>
      <c r="S199" t="s">
        <v>22</v>
      </c>
      <c r="T199" t="s">
        <v>22</v>
      </c>
      <c r="U199" t="s">
        <v>22</v>
      </c>
      <c r="V199" s="2">
        <v>4315276</v>
      </c>
    </row>
    <row r="200" spans="1:22" x14ac:dyDescent="0.25">
      <c r="A200" t="s">
        <v>395</v>
      </c>
      <c r="B200" t="s">
        <v>451</v>
      </c>
      <c r="C200" t="s">
        <v>453</v>
      </c>
      <c r="D200" t="s">
        <v>499</v>
      </c>
      <c r="E200" t="s">
        <v>22</v>
      </c>
      <c r="F200">
        <v>2000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  <c r="Q200" t="s">
        <v>22</v>
      </c>
      <c r="R200" t="s">
        <v>22</v>
      </c>
      <c r="S200" t="s">
        <v>22</v>
      </c>
      <c r="T200" t="s">
        <v>22</v>
      </c>
      <c r="U200" t="s">
        <v>22</v>
      </c>
      <c r="V200" s="2">
        <v>2000</v>
      </c>
    </row>
    <row r="201" spans="1:22" x14ac:dyDescent="0.25">
      <c r="A201" t="s">
        <v>395</v>
      </c>
      <c r="B201" t="s">
        <v>451</v>
      </c>
      <c r="C201" t="s">
        <v>605</v>
      </c>
      <c r="D201" t="s">
        <v>499</v>
      </c>
      <c r="E201" t="s">
        <v>22</v>
      </c>
      <c r="F201">
        <v>2000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  <c r="Q201" t="s">
        <v>22</v>
      </c>
      <c r="R201" t="s">
        <v>22</v>
      </c>
      <c r="S201" t="s">
        <v>22</v>
      </c>
      <c r="T201" t="s">
        <v>22</v>
      </c>
      <c r="U201" t="s">
        <v>22</v>
      </c>
      <c r="V201" s="2">
        <v>2000</v>
      </c>
    </row>
    <row r="202" spans="1:22" x14ac:dyDescent="0.25">
      <c r="A202" t="s">
        <v>395</v>
      </c>
      <c r="B202" t="s">
        <v>451</v>
      </c>
      <c r="C202" t="s">
        <v>454</v>
      </c>
      <c r="D202" t="s">
        <v>498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>
        <v>63000</v>
      </c>
      <c r="M202" t="s">
        <v>22</v>
      </c>
      <c r="N202">
        <v>60200</v>
      </c>
      <c r="O202">
        <v>42000</v>
      </c>
      <c r="P202" t="s">
        <v>22</v>
      </c>
      <c r="Q202" t="s">
        <v>22</v>
      </c>
      <c r="R202" t="s">
        <v>22</v>
      </c>
      <c r="S202" t="s">
        <v>22</v>
      </c>
      <c r="T202" t="s">
        <v>22</v>
      </c>
      <c r="U202" t="s">
        <v>22</v>
      </c>
      <c r="V202" s="2">
        <v>165200</v>
      </c>
    </row>
    <row r="203" spans="1:22" x14ac:dyDescent="0.25">
      <c r="A203" t="s">
        <v>395</v>
      </c>
      <c r="B203" t="s">
        <v>451</v>
      </c>
      <c r="C203" t="s">
        <v>454</v>
      </c>
      <c r="D203" t="s">
        <v>499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>
        <v>8400</v>
      </c>
      <c r="M203" t="s">
        <v>22</v>
      </c>
      <c r="N203" t="s">
        <v>22</v>
      </c>
      <c r="O203" t="s">
        <v>22</v>
      </c>
      <c r="P203" t="s">
        <v>22</v>
      </c>
      <c r="Q203" t="s">
        <v>22</v>
      </c>
      <c r="R203" t="s">
        <v>22</v>
      </c>
      <c r="S203" t="s">
        <v>22</v>
      </c>
      <c r="T203" t="s">
        <v>22</v>
      </c>
      <c r="U203" t="s">
        <v>22</v>
      </c>
      <c r="V203" s="2">
        <v>8400</v>
      </c>
    </row>
    <row r="204" spans="1:22" x14ac:dyDescent="0.25">
      <c r="A204" t="s">
        <v>395</v>
      </c>
      <c r="B204" t="s">
        <v>451</v>
      </c>
      <c r="C204" t="s">
        <v>455</v>
      </c>
      <c r="D204" t="s">
        <v>498</v>
      </c>
      <c r="E204" t="s">
        <v>22</v>
      </c>
      <c r="F204" t="s">
        <v>22</v>
      </c>
      <c r="G204" t="s">
        <v>22</v>
      </c>
      <c r="H204" t="s">
        <v>22</v>
      </c>
      <c r="I204" t="s">
        <v>22</v>
      </c>
      <c r="J204" t="s">
        <v>22</v>
      </c>
      <c r="K204" t="s">
        <v>22</v>
      </c>
      <c r="L204" t="s">
        <v>22</v>
      </c>
      <c r="M204" t="s">
        <v>22</v>
      </c>
      <c r="N204">
        <v>113400</v>
      </c>
      <c r="O204">
        <v>1761200</v>
      </c>
      <c r="P204" t="s">
        <v>22</v>
      </c>
      <c r="Q204" t="s">
        <v>22</v>
      </c>
      <c r="R204" t="s">
        <v>22</v>
      </c>
      <c r="S204" t="s">
        <v>22</v>
      </c>
      <c r="T204" t="s">
        <v>22</v>
      </c>
      <c r="U204" t="s">
        <v>22</v>
      </c>
      <c r="V204" s="2">
        <v>1874600</v>
      </c>
    </row>
    <row r="205" spans="1:22" x14ac:dyDescent="0.25">
      <c r="A205" t="s">
        <v>395</v>
      </c>
      <c r="B205" t="s">
        <v>451</v>
      </c>
      <c r="C205" t="s">
        <v>606</v>
      </c>
      <c r="D205" t="s">
        <v>498</v>
      </c>
      <c r="E205">
        <v>12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  <c r="Q205" t="s">
        <v>22</v>
      </c>
      <c r="R205" t="s">
        <v>22</v>
      </c>
      <c r="S205" t="s">
        <v>22</v>
      </c>
      <c r="T205" t="s">
        <v>22</v>
      </c>
      <c r="U205" t="s">
        <v>22</v>
      </c>
      <c r="V205" s="2">
        <v>12</v>
      </c>
    </row>
    <row r="206" spans="1:22" x14ac:dyDescent="0.25">
      <c r="A206" t="s">
        <v>395</v>
      </c>
      <c r="B206" t="s">
        <v>451</v>
      </c>
      <c r="C206" t="s">
        <v>607</v>
      </c>
      <c r="D206" t="s">
        <v>498</v>
      </c>
      <c r="E206">
        <v>12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  <c r="Q206" t="s">
        <v>22</v>
      </c>
      <c r="R206" t="s">
        <v>22</v>
      </c>
      <c r="S206" t="s">
        <v>22</v>
      </c>
      <c r="T206" t="s">
        <v>22</v>
      </c>
      <c r="U206" t="s">
        <v>22</v>
      </c>
      <c r="V206" s="2">
        <v>12</v>
      </c>
    </row>
    <row r="207" spans="1:22" x14ac:dyDescent="0.25">
      <c r="A207" t="s">
        <v>395</v>
      </c>
      <c r="B207" t="s">
        <v>451</v>
      </c>
      <c r="C207" t="s">
        <v>608</v>
      </c>
      <c r="D207" t="s">
        <v>498</v>
      </c>
      <c r="E207">
        <v>150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  <c r="Q207" t="s">
        <v>22</v>
      </c>
      <c r="R207" t="s">
        <v>22</v>
      </c>
      <c r="S207" t="s">
        <v>22</v>
      </c>
      <c r="T207" t="s">
        <v>22</v>
      </c>
      <c r="U207" t="s">
        <v>22</v>
      </c>
      <c r="V207" s="2">
        <v>150</v>
      </c>
    </row>
    <row r="208" spans="1:22" x14ac:dyDescent="0.25">
      <c r="A208" t="s">
        <v>395</v>
      </c>
      <c r="B208" t="s">
        <v>451</v>
      </c>
      <c r="C208" t="s">
        <v>609</v>
      </c>
      <c r="D208" t="s">
        <v>498</v>
      </c>
      <c r="E208">
        <v>200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  <c r="Q208" t="s">
        <v>22</v>
      </c>
      <c r="R208" t="s">
        <v>22</v>
      </c>
      <c r="S208" t="s">
        <v>22</v>
      </c>
      <c r="T208" t="s">
        <v>22</v>
      </c>
      <c r="U208" t="s">
        <v>22</v>
      </c>
      <c r="V208" s="2">
        <v>200</v>
      </c>
    </row>
    <row r="209" spans="1:22" x14ac:dyDescent="0.25">
      <c r="A209" t="s">
        <v>395</v>
      </c>
      <c r="B209" t="s">
        <v>451</v>
      </c>
      <c r="C209" t="s">
        <v>456</v>
      </c>
      <c r="D209" t="s">
        <v>498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>
        <v>18200</v>
      </c>
      <c r="O209">
        <v>137200</v>
      </c>
      <c r="P209" t="s">
        <v>22</v>
      </c>
      <c r="Q209" t="s">
        <v>22</v>
      </c>
      <c r="R209" t="s">
        <v>22</v>
      </c>
      <c r="S209" t="s">
        <v>22</v>
      </c>
      <c r="T209" t="s">
        <v>22</v>
      </c>
      <c r="U209" t="s">
        <v>22</v>
      </c>
      <c r="V209" s="2">
        <v>155400</v>
      </c>
    </row>
    <row r="210" spans="1:22" x14ac:dyDescent="0.25">
      <c r="A210" t="s">
        <v>395</v>
      </c>
      <c r="B210" t="s">
        <v>451</v>
      </c>
      <c r="C210" t="s">
        <v>610</v>
      </c>
      <c r="D210" t="s">
        <v>498</v>
      </c>
      <c r="E210">
        <v>2475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>
        <v>7000</v>
      </c>
      <c r="O210">
        <v>232500</v>
      </c>
      <c r="P210" t="s">
        <v>22</v>
      </c>
      <c r="Q210" t="s">
        <v>22</v>
      </c>
      <c r="R210" t="s">
        <v>22</v>
      </c>
      <c r="S210" t="s">
        <v>22</v>
      </c>
      <c r="T210" t="s">
        <v>22</v>
      </c>
      <c r="U210" t="s">
        <v>22</v>
      </c>
      <c r="V210" s="2">
        <v>241975</v>
      </c>
    </row>
    <row r="211" spans="1:22" x14ac:dyDescent="0.25">
      <c r="A211" t="s">
        <v>395</v>
      </c>
      <c r="B211" t="s">
        <v>451</v>
      </c>
      <c r="C211" t="s">
        <v>610</v>
      </c>
      <c r="D211" t="s">
        <v>499</v>
      </c>
      <c r="E211" t="s">
        <v>22</v>
      </c>
      <c r="F211">
        <v>3000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  <c r="Q211" t="s">
        <v>22</v>
      </c>
      <c r="R211" t="s">
        <v>22</v>
      </c>
      <c r="S211" t="s">
        <v>22</v>
      </c>
      <c r="T211" t="s">
        <v>22</v>
      </c>
      <c r="U211" t="s">
        <v>22</v>
      </c>
      <c r="V211" s="2">
        <v>3000</v>
      </c>
    </row>
    <row r="212" spans="1:22" x14ac:dyDescent="0.25">
      <c r="A212" t="s">
        <v>395</v>
      </c>
      <c r="B212" t="s">
        <v>451</v>
      </c>
      <c r="C212" t="s">
        <v>611</v>
      </c>
      <c r="D212" t="s">
        <v>498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>
        <v>176000</v>
      </c>
      <c r="P212" t="s">
        <v>22</v>
      </c>
      <c r="Q212" t="s">
        <v>22</v>
      </c>
      <c r="R212" t="s">
        <v>22</v>
      </c>
      <c r="S212" t="s">
        <v>22</v>
      </c>
      <c r="T212" t="s">
        <v>22</v>
      </c>
      <c r="U212" t="s">
        <v>22</v>
      </c>
      <c r="V212" s="2">
        <v>176000</v>
      </c>
    </row>
    <row r="213" spans="1:22" x14ac:dyDescent="0.25">
      <c r="A213" t="s">
        <v>395</v>
      </c>
      <c r="B213" t="s">
        <v>451</v>
      </c>
      <c r="C213" t="s">
        <v>612</v>
      </c>
      <c r="D213" t="s">
        <v>498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>
        <v>213300</v>
      </c>
      <c r="P213" t="s">
        <v>22</v>
      </c>
      <c r="Q213" t="s">
        <v>22</v>
      </c>
      <c r="R213" t="s">
        <v>22</v>
      </c>
      <c r="S213" t="s">
        <v>22</v>
      </c>
      <c r="T213" t="s">
        <v>22</v>
      </c>
      <c r="U213" t="s">
        <v>22</v>
      </c>
      <c r="V213" s="2">
        <v>213300</v>
      </c>
    </row>
    <row r="214" spans="1:22" x14ac:dyDescent="0.25">
      <c r="A214" t="s">
        <v>395</v>
      </c>
      <c r="B214" t="s">
        <v>451</v>
      </c>
      <c r="C214" t="s">
        <v>613</v>
      </c>
      <c r="D214" t="s">
        <v>498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>
        <v>20300</v>
      </c>
      <c r="O214">
        <v>109700</v>
      </c>
      <c r="P214" t="s">
        <v>22</v>
      </c>
      <c r="Q214" t="s">
        <v>22</v>
      </c>
      <c r="R214" t="s">
        <v>22</v>
      </c>
      <c r="S214" t="s">
        <v>22</v>
      </c>
      <c r="T214" t="s">
        <v>22</v>
      </c>
      <c r="U214" t="s">
        <v>22</v>
      </c>
      <c r="V214" s="2">
        <v>130000</v>
      </c>
    </row>
    <row r="215" spans="1:22" x14ac:dyDescent="0.25">
      <c r="A215" t="s">
        <v>395</v>
      </c>
      <c r="B215" t="s">
        <v>451</v>
      </c>
      <c r="C215" t="s">
        <v>613</v>
      </c>
      <c r="D215" t="s">
        <v>499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>
        <v>31500</v>
      </c>
      <c r="O215" t="s">
        <v>22</v>
      </c>
      <c r="P215" t="s">
        <v>22</v>
      </c>
      <c r="Q215" t="s">
        <v>22</v>
      </c>
      <c r="R215" t="s">
        <v>22</v>
      </c>
      <c r="S215" t="s">
        <v>22</v>
      </c>
      <c r="T215" t="s">
        <v>22</v>
      </c>
      <c r="U215" t="s">
        <v>22</v>
      </c>
      <c r="V215" s="2">
        <v>31500</v>
      </c>
    </row>
    <row r="216" spans="1:22" x14ac:dyDescent="0.25">
      <c r="A216" t="s">
        <v>395</v>
      </c>
      <c r="B216" t="s">
        <v>451</v>
      </c>
      <c r="C216" t="s">
        <v>457</v>
      </c>
      <c r="D216" t="s">
        <v>498</v>
      </c>
      <c r="E216" t="s">
        <v>22</v>
      </c>
      <c r="F216" t="s">
        <v>22</v>
      </c>
      <c r="G216" t="s">
        <v>22</v>
      </c>
      <c r="H216" t="s">
        <v>22</v>
      </c>
      <c r="I216" t="s">
        <v>22</v>
      </c>
      <c r="J216" t="s">
        <v>22</v>
      </c>
      <c r="K216" t="s">
        <v>22</v>
      </c>
      <c r="L216" t="s">
        <v>22</v>
      </c>
      <c r="M216" t="s">
        <v>22</v>
      </c>
      <c r="N216">
        <v>40600</v>
      </c>
      <c r="O216">
        <v>1832675</v>
      </c>
      <c r="P216" t="s">
        <v>22</v>
      </c>
      <c r="Q216" t="s">
        <v>22</v>
      </c>
      <c r="R216" t="s">
        <v>22</v>
      </c>
      <c r="S216" t="s">
        <v>22</v>
      </c>
      <c r="T216" t="s">
        <v>22</v>
      </c>
      <c r="U216" t="s">
        <v>22</v>
      </c>
      <c r="V216" s="2">
        <v>1873275</v>
      </c>
    </row>
    <row r="217" spans="1:22" x14ac:dyDescent="0.25">
      <c r="A217" t="s">
        <v>395</v>
      </c>
      <c r="B217" t="s">
        <v>451</v>
      </c>
      <c r="C217" t="s">
        <v>614</v>
      </c>
      <c r="D217" t="s">
        <v>498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>
        <v>75600</v>
      </c>
      <c r="O217">
        <v>455000</v>
      </c>
      <c r="P217" t="s">
        <v>22</v>
      </c>
      <c r="Q217" t="s">
        <v>22</v>
      </c>
      <c r="R217" t="s">
        <v>22</v>
      </c>
      <c r="S217" t="s">
        <v>22</v>
      </c>
      <c r="T217" t="s">
        <v>22</v>
      </c>
      <c r="U217" t="s">
        <v>22</v>
      </c>
      <c r="V217" s="2">
        <v>530600</v>
      </c>
    </row>
    <row r="218" spans="1:22" x14ac:dyDescent="0.25">
      <c r="A218" t="s">
        <v>395</v>
      </c>
      <c r="B218" t="s">
        <v>451</v>
      </c>
      <c r="C218" t="s">
        <v>615</v>
      </c>
      <c r="D218" t="s">
        <v>498</v>
      </c>
      <c r="E218">
        <v>150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  <c r="Q218" t="s">
        <v>22</v>
      </c>
      <c r="R218" t="s">
        <v>22</v>
      </c>
      <c r="S218" t="s">
        <v>22</v>
      </c>
      <c r="T218" t="s">
        <v>22</v>
      </c>
      <c r="U218" t="s">
        <v>22</v>
      </c>
      <c r="V218" s="2">
        <v>150</v>
      </c>
    </row>
    <row r="219" spans="1:22" x14ac:dyDescent="0.25">
      <c r="A219" t="s">
        <v>395</v>
      </c>
      <c r="B219" t="s">
        <v>451</v>
      </c>
      <c r="C219" t="s">
        <v>616</v>
      </c>
      <c r="D219" t="s">
        <v>498</v>
      </c>
      <c r="E219">
        <v>200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  <c r="Q219" t="s">
        <v>22</v>
      </c>
      <c r="R219" t="s">
        <v>22</v>
      </c>
      <c r="S219" t="s">
        <v>22</v>
      </c>
      <c r="T219" t="s">
        <v>22</v>
      </c>
      <c r="U219" t="s">
        <v>22</v>
      </c>
      <c r="V219" s="2">
        <v>200</v>
      </c>
    </row>
    <row r="220" spans="1:22" x14ac:dyDescent="0.25">
      <c r="A220" t="s">
        <v>395</v>
      </c>
      <c r="B220" t="s">
        <v>451</v>
      </c>
      <c r="C220" t="s">
        <v>617</v>
      </c>
      <c r="D220" t="s">
        <v>498</v>
      </c>
      <c r="E220">
        <v>150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  <c r="Q220" t="s">
        <v>22</v>
      </c>
      <c r="R220" t="s">
        <v>22</v>
      </c>
      <c r="S220" t="s">
        <v>22</v>
      </c>
      <c r="T220" t="s">
        <v>22</v>
      </c>
      <c r="U220" t="s">
        <v>22</v>
      </c>
      <c r="V220" s="2">
        <v>150</v>
      </c>
    </row>
    <row r="221" spans="1:22" x14ac:dyDescent="0.25">
      <c r="A221" t="s">
        <v>395</v>
      </c>
      <c r="B221" t="s">
        <v>451</v>
      </c>
      <c r="C221" t="s">
        <v>459</v>
      </c>
      <c r="D221" t="s">
        <v>498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>
        <v>90600</v>
      </c>
      <c r="M221" t="s">
        <v>22</v>
      </c>
      <c r="N221">
        <v>308700</v>
      </c>
      <c r="O221">
        <v>4123570</v>
      </c>
      <c r="P221" t="s">
        <v>22</v>
      </c>
      <c r="Q221" t="s">
        <v>22</v>
      </c>
      <c r="R221" t="s">
        <v>22</v>
      </c>
      <c r="S221" t="s">
        <v>22</v>
      </c>
      <c r="T221" t="s">
        <v>22</v>
      </c>
      <c r="U221" t="s">
        <v>22</v>
      </c>
      <c r="V221" s="2">
        <v>4522870</v>
      </c>
    </row>
    <row r="222" spans="1:22" x14ac:dyDescent="0.25">
      <c r="A222" t="s">
        <v>395</v>
      </c>
      <c r="B222" t="s">
        <v>451</v>
      </c>
      <c r="C222" t="s">
        <v>459</v>
      </c>
      <c r="D222" t="s">
        <v>499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>
        <v>13300</v>
      </c>
      <c r="M222" t="s">
        <v>22</v>
      </c>
      <c r="N222" t="s">
        <v>22</v>
      </c>
      <c r="O222" t="s">
        <v>22</v>
      </c>
      <c r="P222" t="s">
        <v>22</v>
      </c>
      <c r="Q222" t="s">
        <v>22</v>
      </c>
      <c r="R222" t="s">
        <v>22</v>
      </c>
      <c r="S222" t="s">
        <v>22</v>
      </c>
      <c r="T222" t="s">
        <v>22</v>
      </c>
      <c r="U222" t="s">
        <v>22</v>
      </c>
      <c r="V222" s="2">
        <v>13300</v>
      </c>
    </row>
    <row r="223" spans="1:22" x14ac:dyDescent="0.25">
      <c r="A223" t="s">
        <v>395</v>
      </c>
      <c r="B223" t="s">
        <v>451</v>
      </c>
      <c r="C223" t="s">
        <v>618</v>
      </c>
      <c r="D223" t="s">
        <v>498</v>
      </c>
      <c r="E223">
        <v>1044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  <c r="Q223" t="s">
        <v>22</v>
      </c>
      <c r="R223" t="s">
        <v>22</v>
      </c>
      <c r="S223" t="s">
        <v>22</v>
      </c>
      <c r="T223" t="s">
        <v>22</v>
      </c>
      <c r="U223" t="s">
        <v>22</v>
      </c>
      <c r="V223" s="2">
        <v>1044</v>
      </c>
    </row>
    <row r="224" spans="1:22" x14ac:dyDescent="0.25">
      <c r="A224" t="s">
        <v>395</v>
      </c>
      <c r="B224" t="s">
        <v>451</v>
      </c>
      <c r="C224" t="s">
        <v>460</v>
      </c>
      <c r="D224" t="s">
        <v>498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>
        <v>145000</v>
      </c>
      <c r="O224">
        <v>1057500</v>
      </c>
      <c r="P224" t="s">
        <v>22</v>
      </c>
      <c r="Q224" t="s">
        <v>22</v>
      </c>
      <c r="R224" t="s">
        <v>22</v>
      </c>
      <c r="S224" t="s">
        <v>22</v>
      </c>
      <c r="T224" t="s">
        <v>22</v>
      </c>
      <c r="U224" t="s">
        <v>22</v>
      </c>
      <c r="V224" s="2">
        <v>1202500</v>
      </c>
    </row>
    <row r="225" spans="1:22" x14ac:dyDescent="0.25">
      <c r="A225" t="s">
        <v>395</v>
      </c>
      <c r="B225" t="s">
        <v>462</v>
      </c>
      <c r="C225" t="s">
        <v>619</v>
      </c>
      <c r="D225" t="s">
        <v>498</v>
      </c>
      <c r="E225">
        <v>200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  <c r="Q225" t="s">
        <v>22</v>
      </c>
      <c r="R225" t="s">
        <v>22</v>
      </c>
      <c r="S225" t="s">
        <v>22</v>
      </c>
      <c r="T225" t="s">
        <v>22</v>
      </c>
      <c r="U225" t="s">
        <v>22</v>
      </c>
      <c r="V225" s="2">
        <v>200</v>
      </c>
    </row>
    <row r="226" spans="1:22" x14ac:dyDescent="0.25">
      <c r="A226" t="s">
        <v>395</v>
      </c>
      <c r="B226" t="s">
        <v>462</v>
      </c>
      <c r="C226" t="s">
        <v>620</v>
      </c>
      <c r="D226" t="s">
        <v>498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>
        <v>18400</v>
      </c>
      <c r="P226" t="s">
        <v>22</v>
      </c>
      <c r="Q226" t="s">
        <v>22</v>
      </c>
      <c r="R226" t="s">
        <v>22</v>
      </c>
      <c r="S226" t="s">
        <v>22</v>
      </c>
      <c r="T226" t="s">
        <v>22</v>
      </c>
      <c r="U226" t="s">
        <v>22</v>
      </c>
      <c r="V226" s="2">
        <v>18400</v>
      </c>
    </row>
    <row r="227" spans="1:22" x14ac:dyDescent="0.25">
      <c r="A227" t="s">
        <v>395</v>
      </c>
      <c r="B227" t="s">
        <v>462</v>
      </c>
      <c r="C227" t="s">
        <v>621</v>
      </c>
      <c r="D227" t="s">
        <v>498</v>
      </c>
      <c r="E227">
        <v>16373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>
        <v>391800</v>
      </c>
      <c r="P227" t="s">
        <v>22</v>
      </c>
      <c r="Q227" t="s">
        <v>22</v>
      </c>
      <c r="R227" t="s">
        <v>22</v>
      </c>
      <c r="S227" t="s">
        <v>22</v>
      </c>
      <c r="T227" t="s">
        <v>22</v>
      </c>
      <c r="U227" t="s">
        <v>22</v>
      </c>
      <c r="V227" s="2">
        <v>408173</v>
      </c>
    </row>
    <row r="228" spans="1:22" x14ac:dyDescent="0.25">
      <c r="A228" t="s">
        <v>395</v>
      </c>
      <c r="B228" t="s">
        <v>462</v>
      </c>
      <c r="C228" t="s">
        <v>622</v>
      </c>
      <c r="D228" t="s">
        <v>498</v>
      </c>
      <c r="E228">
        <v>200</v>
      </c>
      <c r="F228" t="s">
        <v>22</v>
      </c>
      <c r="G228" t="s">
        <v>22</v>
      </c>
      <c r="H228" t="s">
        <v>22</v>
      </c>
      <c r="I228" t="s">
        <v>22</v>
      </c>
      <c r="J228" t="s">
        <v>22</v>
      </c>
      <c r="K228" t="s">
        <v>22</v>
      </c>
      <c r="L228" t="s">
        <v>22</v>
      </c>
      <c r="M228" t="s">
        <v>22</v>
      </c>
      <c r="N228" t="s">
        <v>22</v>
      </c>
      <c r="O228" t="s">
        <v>22</v>
      </c>
      <c r="P228" t="s">
        <v>22</v>
      </c>
      <c r="Q228" t="s">
        <v>22</v>
      </c>
      <c r="R228" t="s">
        <v>22</v>
      </c>
      <c r="S228" t="s">
        <v>22</v>
      </c>
      <c r="T228" t="s">
        <v>22</v>
      </c>
      <c r="U228" t="s">
        <v>22</v>
      </c>
      <c r="V228" s="2">
        <v>200</v>
      </c>
    </row>
    <row r="229" spans="1:22" x14ac:dyDescent="0.25">
      <c r="A229" t="s">
        <v>395</v>
      </c>
      <c r="B229" t="s">
        <v>462</v>
      </c>
      <c r="C229" t="s">
        <v>623</v>
      </c>
      <c r="D229" t="s">
        <v>498</v>
      </c>
      <c r="E229">
        <v>400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  <c r="Q229" t="s">
        <v>22</v>
      </c>
      <c r="R229" t="s">
        <v>22</v>
      </c>
      <c r="S229" t="s">
        <v>22</v>
      </c>
      <c r="T229" t="s">
        <v>22</v>
      </c>
      <c r="U229" t="s">
        <v>22</v>
      </c>
      <c r="V229" s="2">
        <v>400</v>
      </c>
    </row>
    <row r="230" spans="1:22" x14ac:dyDescent="0.25">
      <c r="A230" t="s">
        <v>395</v>
      </c>
      <c r="B230" t="s">
        <v>462</v>
      </c>
      <c r="C230" t="s">
        <v>624</v>
      </c>
      <c r="D230" t="s">
        <v>498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>
        <v>3500</v>
      </c>
      <c r="M230" t="s">
        <v>22</v>
      </c>
      <c r="N230">
        <v>16900</v>
      </c>
      <c r="O230">
        <v>533450</v>
      </c>
      <c r="P230" t="s">
        <v>22</v>
      </c>
      <c r="Q230" t="s">
        <v>22</v>
      </c>
      <c r="R230" t="s">
        <v>22</v>
      </c>
      <c r="S230" t="s">
        <v>22</v>
      </c>
      <c r="T230" t="s">
        <v>22</v>
      </c>
      <c r="U230" t="s">
        <v>22</v>
      </c>
      <c r="V230" s="2">
        <v>553850</v>
      </c>
    </row>
    <row r="231" spans="1:22" x14ac:dyDescent="0.25">
      <c r="A231" t="s">
        <v>395</v>
      </c>
      <c r="B231" t="s">
        <v>462</v>
      </c>
      <c r="C231" t="s">
        <v>625</v>
      </c>
      <c r="D231" t="s">
        <v>498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>
        <v>31500</v>
      </c>
      <c r="M231" t="s">
        <v>22</v>
      </c>
      <c r="N231">
        <v>16500</v>
      </c>
      <c r="O231">
        <v>404000</v>
      </c>
      <c r="P231" t="s">
        <v>22</v>
      </c>
      <c r="Q231" t="s">
        <v>22</v>
      </c>
      <c r="R231" t="s">
        <v>22</v>
      </c>
      <c r="S231" t="s">
        <v>22</v>
      </c>
      <c r="T231" t="s">
        <v>22</v>
      </c>
      <c r="U231" t="s">
        <v>22</v>
      </c>
      <c r="V231" s="2">
        <v>452000</v>
      </c>
    </row>
    <row r="232" spans="1:22" x14ac:dyDescent="0.25">
      <c r="A232" t="s">
        <v>395</v>
      </c>
      <c r="B232" t="s">
        <v>462</v>
      </c>
      <c r="C232" t="s">
        <v>626</v>
      </c>
      <c r="D232" t="s">
        <v>498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>
        <v>14400</v>
      </c>
      <c r="O232">
        <v>631410</v>
      </c>
      <c r="P232" t="s">
        <v>22</v>
      </c>
      <c r="Q232" t="s">
        <v>22</v>
      </c>
      <c r="R232" t="s">
        <v>22</v>
      </c>
      <c r="S232" t="s">
        <v>22</v>
      </c>
      <c r="T232" t="s">
        <v>22</v>
      </c>
      <c r="U232" t="s">
        <v>22</v>
      </c>
      <c r="V232" s="2">
        <v>645810</v>
      </c>
    </row>
    <row r="233" spans="1:22" x14ac:dyDescent="0.25">
      <c r="A233" t="s">
        <v>395</v>
      </c>
      <c r="B233" t="s">
        <v>462</v>
      </c>
      <c r="C233" t="s">
        <v>627</v>
      </c>
      <c r="D233" t="s">
        <v>498</v>
      </c>
      <c r="E233">
        <v>15000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>
        <v>76800</v>
      </c>
      <c r="O233">
        <v>587300</v>
      </c>
      <c r="P233" t="s">
        <v>22</v>
      </c>
      <c r="Q233" t="s">
        <v>22</v>
      </c>
      <c r="R233" t="s">
        <v>22</v>
      </c>
      <c r="S233" t="s">
        <v>22</v>
      </c>
      <c r="T233" t="s">
        <v>22</v>
      </c>
      <c r="U233" t="s">
        <v>22</v>
      </c>
      <c r="V233" s="2">
        <v>679100</v>
      </c>
    </row>
    <row r="234" spans="1:22" x14ac:dyDescent="0.25">
      <c r="A234" t="s">
        <v>395</v>
      </c>
      <c r="B234" t="s">
        <v>462</v>
      </c>
      <c r="C234" t="s">
        <v>464</v>
      </c>
      <c r="D234" t="s">
        <v>498</v>
      </c>
      <c r="E234" t="s">
        <v>22</v>
      </c>
      <c r="F234">
        <v>8300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>
        <v>44800</v>
      </c>
      <c r="M234" t="s">
        <v>22</v>
      </c>
      <c r="N234">
        <v>31200</v>
      </c>
      <c r="O234">
        <v>73600</v>
      </c>
      <c r="P234" t="s">
        <v>22</v>
      </c>
      <c r="Q234" t="s">
        <v>22</v>
      </c>
      <c r="R234" t="s">
        <v>22</v>
      </c>
      <c r="S234" t="s">
        <v>22</v>
      </c>
      <c r="T234" t="s">
        <v>22</v>
      </c>
      <c r="U234" t="s">
        <v>22</v>
      </c>
      <c r="V234" s="2">
        <v>157900</v>
      </c>
    </row>
    <row r="235" spans="1:22" x14ac:dyDescent="0.25">
      <c r="A235" t="s">
        <v>395</v>
      </c>
      <c r="B235" t="s">
        <v>462</v>
      </c>
      <c r="C235" t="s">
        <v>465</v>
      </c>
      <c r="D235" t="s">
        <v>498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>
        <v>12000</v>
      </c>
      <c r="M235" t="s">
        <v>22</v>
      </c>
      <c r="N235">
        <v>28200</v>
      </c>
      <c r="O235">
        <v>124200</v>
      </c>
      <c r="P235" t="s">
        <v>22</v>
      </c>
      <c r="Q235" t="s">
        <v>22</v>
      </c>
      <c r="R235" t="s">
        <v>22</v>
      </c>
      <c r="S235" t="s">
        <v>22</v>
      </c>
      <c r="T235" t="s">
        <v>22</v>
      </c>
      <c r="U235" t="s">
        <v>22</v>
      </c>
      <c r="V235" s="2">
        <v>164400</v>
      </c>
    </row>
    <row r="236" spans="1:22" x14ac:dyDescent="0.25">
      <c r="A236" t="s">
        <v>395</v>
      </c>
      <c r="B236" t="s">
        <v>462</v>
      </c>
      <c r="C236" t="s">
        <v>465</v>
      </c>
      <c r="D236" t="s">
        <v>499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>
        <v>1800</v>
      </c>
      <c r="O236" t="s">
        <v>22</v>
      </c>
      <c r="P236" t="s">
        <v>22</v>
      </c>
      <c r="Q236" t="s">
        <v>22</v>
      </c>
      <c r="R236" t="s">
        <v>22</v>
      </c>
      <c r="S236" t="s">
        <v>22</v>
      </c>
      <c r="T236" t="s">
        <v>22</v>
      </c>
      <c r="U236" t="s">
        <v>22</v>
      </c>
      <c r="V236" s="2">
        <v>1800</v>
      </c>
    </row>
    <row r="237" spans="1:22" x14ac:dyDescent="0.25">
      <c r="A237" t="s">
        <v>395</v>
      </c>
      <c r="B237" t="s">
        <v>466</v>
      </c>
      <c r="C237" t="s">
        <v>628</v>
      </c>
      <c r="D237" t="s">
        <v>498</v>
      </c>
      <c r="E237">
        <v>410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  <c r="Q237" t="s">
        <v>22</v>
      </c>
      <c r="R237" t="s">
        <v>22</v>
      </c>
      <c r="S237" t="s">
        <v>22</v>
      </c>
      <c r="T237" t="s">
        <v>22</v>
      </c>
      <c r="U237" t="s">
        <v>22</v>
      </c>
      <c r="V237" s="2">
        <v>410</v>
      </c>
    </row>
    <row r="238" spans="1:22" x14ac:dyDescent="0.25">
      <c r="A238" t="s">
        <v>395</v>
      </c>
      <c r="B238" t="s">
        <v>466</v>
      </c>
      <c r="C238" t="s">
        <v>629</v>
      </c>
      <c r="D238" t="s">
        <v>498</v>
      </c>
      <c r="E238">
        <v>16200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>
        <v>12000</v>
      </c>
      <c r="O238">
        <v>793200</v>
      </c>
      <c r="P238" t="s">
        <v>22</v>
      </c>
      <c r="Q238" t="s">
        <v>22</v>
      </c>
      <c r="R238" t="s">
        <v>22</v>
      </c>
      <c r="S238" t="s">
        <v>22</v>
      </c>
      <c r="T238" t="s">
        <v>22</v>
      </c>
      <c r="U238" t="s">
        <v>22</v>
      </c>
      <c r="V238" s="2">
        <v>821400</v>
      </c>
    </row>
    <row r="239" spans="1:22" x14ac:dyDescent="0.25">
      <c r="A239" t="s">
        <v>395</v>
      </c>
      <c r="B239" t="s">
        <v>466</v>
      </c>
      <c r="C239" t="s">
        <v>630</v>
      </c>
      <c r="D239" t="s">
        <v>498</v>
      </c>
      <c r="E239">
        <v>24579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>
        <v>145200</v>
      </c>
      <c r="O239">
        <v>2782400</v>
      </c>
      <c r="P239" t="s">
        <v>22</v>
      </c>
      <c r="Q239" t="s">
        <v>22</v>
      </c>
      <c r="R239" t="s">
        <v>22</v>
      </c>
      <c r="S239" t="s">
        <v>22</v>
      </c>
      <c r="T239" t="s">
        <v>22</v>
      </c>
      <c r="U239" t="s">
        <v>22</v>
      </c>
      <c r="V239" s="2">
        <v>2952179</v>
      </c>
    </row>
    <row r="240" spans="1:22" x14ac:dyDescent="0.25">
      <c r="A240" t="s">
        <v>395</v>
      </c>
      <c r="B240" t="s">
        <v>466</v>
      </c>
      <c r="C240" t="s">
        <v>630</v>
      </c>
      <c r="D240" t="s">
        <v>499</v>
      </c>
      <c r="E240">
        <v>1800</v>
      </c>
      <c r="F240">
        <v>2000</v>
      </c>
      <c r="G240" t="s">
        <v>22</v>
      </c>
      <c r="H240" t="s">
        <v>22</v>
      </c>
      <c r="I240" t="s">
        <v>22</v>
      </c>
      <c r="J240" t="s">
        <v>22</v>
      </c>
      <c r="K240" t="s">
        <v>22</v>
      </c>
      <c r="L240" t="s">
        <v>22</v>
      </c>
      <c r="M240" t="s">
        <v>22</v>
      </c>
      <c r="N240" t="s">
        <v>22</v>
      </c>
      <c r="O240" t="s">
        <v>22</v>
      </c>
      <c r="P240" t="s">
        <v>22</v>
      </c>
      <c r="Q240" t="s">
        <v>22</v>
      </c>
      <c r="R240" t="s">
        <v>22</v>
      </c>
      <c r="S240">
        <v>2400</v>
      </c>
      <c r="T240">
        <v>10500</v>
      </c>
      <c r="U240" t="s">
        <v>22</v>
      </c>
      <c r="V240" s="2">
        <v>16700</v>
      </c>
    </row>
    <row r="241" spans="1:22" x14ac:dyDescent="0.25">
      <c r="A241" t="s">
        <v>395</v>
      </c>
      <c r="B241" t="s">
        <v>466</v>
      </c>
      <c r="C241" t="s">
        <v>631</v>
      </c>
      <c r="D241" t="s">
        <v>498</v>
      </c>
      <c r="E241">
        <v>14000</v>
      </c>
      <c r="F241" t="s">
        <v>22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>
        <v>125400</v>
      </c>
      <c r="O241">
        <v>1362300</v>
      </c>
      <c r="P241" t="s">
        <v>22</v>
      </c>
      <c r="Q241" t="s">
        <v>22</v>
      </c>
      <c r="R241" t="s">
        <v>22</v>
      </c>
      <c r="S241" t="s">
        <v>22</v>
      </c>
      <c r="T241" t="s">
        <v>22</v>
      </c>
      <c r="U241" t="s">
        <v>22</v>
      </c>
      <c r="V241" s="2">
        <v>1501700</v>
      </c>
    </row>
    <row r="242" spans="1:22" x14ac:dyDescent="0.25">
      <c r="A242" t="s">
        <v>395</v>
      </c>
      <c r="B242" t="s">
        <v>466</v>
      </c>
      <c r="C242" t="s">
        <v>631</v>
      </c>
      <c r="D242" t="s">
        <v>499</v>
      </c>
      <c r="E242">
        <v>6300</v>
      </c>
      <c r="F242" t="s">
        <v>22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  <c r="Q242" t="s">
        <v>22</v>
      </c>
      <c r="R242" t="s">
        <v>22</v>
      </c>
      <c r="S242" t="s">
        <v>22</v>
      </c>
      <c r="T242" t="s">
        <v>22</v>
      </c>
      <c r="U242" t="s">
        <v>22</v>
      </c>
      <c r="V242" s="2">
        <v>6300</v>
      </c>
    </row>
    <row r="243" spans="1:22" x14ac:dyDescent="0.25">
      <c r="A243" t="s">
        <v>395</v>
      </c>
      <c r="B243" t="s">
        <v>466</v>
      </c>
      <c r="C243" t="s">
        <v>632</v>
      </c>
      <c r="D243" t="s">
        <v>498</v>
      </c>
      <c r="E243">
        <v>214</v>
      </c>
      <c r="F243">
        <v>9600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>
        <v>25800</v>
      </c>
      <c r="O243" t="s">
        <v>22</v>
      </c>
      <c r="P243" t="s">
        <v>22</v>
      </c>
      <c r="Q243" t="s">
        <v>22</v>
      </c>
      <c r="R243" t="s">
        <v>22</v>
      </c>
      <c r="S243" t="s">
        <v>22</v>
      </c>
      <c r="T243" t="s">
        <v>22</v>
      </c>
      <c r="U243" t="s">
        <v>22</v>
      </c>
      <c r="V243" s="2">
        <v>35614</v>
      </c>
    </row>
    <row r="244" spans="1:22" x14ac:dyDescent="0.25">
      <c r="A244" t="s">
        <v>395</v>
      </c>
      <c r="B244" t="s">
        <v>466</v>
      </c>
      <c r="C244" t="s">
        <v>632</v>
      </c>
      <c r="D244" t="s">
        <v>499</v>
      </c>
      <c r="E244" t="s">
        <v>22</v>
      </c>
      <c r="F244">
        <v>18300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  <c r="Q244" t="s">
        <v>22</v>
      </c>
      <c r="R244" t="s">
        <v>22</v>
      </c>
      <c r="S244" t="s">
        <v>22</v>
      </c>
      <c r="T244" t="s">
        <v>22</v>
      </c>
      <c r="U244" t="s">
        <v>22</v>
      </c>
      <c r="V244" s="2">
        <v>18300</v>
      </c>
    </row>
    <row r="245" spans="1:22" x14ac:dyDescent="0.25">
      <c r="A245" t="s">
        <v>395</v>
      </c>
      <c r="B245" t="s">
        <v>466</v>
      </c>
      <c r="C245" t="s">
        <v>633</v>
      </c>
      <c r="D245" t="s">
        <v>498</v>
      </c>
      <c r="E245">
        <v>293</v>
      </c>
      <c r="F245" t="s">
        <v>22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  <c r="Q245" t="s">
        <v>22</v>
      </c>
      <c r="R245" t="s">
        <v>22</v>
      </c>
      <c r="S245" t="s">
        <v>22</v>
      </c>
      <c r="T245" t="s">
        <v>22</v>
      </c>
      <c r="U245" t="s">
        <v>22</v>
      </c>
      <c r="V245" s="2">
        <v>293</v>
      </c>
    </row>
    <row r="246" spans="1:22" x14ac:dyDescent="0.25">
      <c r="A246" t="s">
        <v>395</v>
      </c>
      <c r="B246" t="s">
        <v>466</v>
      </c>
      <c r="C246" t="s">
        <v>633</v>
      </c>
      <c r="D246" t="s">
        <v>499</v>
      </c>
      <c r="E246" t="s">
        <v>22</v>
      </c>
      <c r="F246">
        <v>2000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  <c r="Q246" t="s">
        <v>22</v>
      </c>
      <c r="R246" t="s">
        <v>22</v>
      </c>
      <c r="S246" t="s">
        <v>22</v>
      </c>
      <c r="T246" t="s">
        <v>22</v>
      </c>
      <c r="U246" t="s">
        <v>22</v>
      </c>
      <c r="V246" s="2">
        <v>2000</v>
      </c>
    </row>
    <row r="247" spans="1:22" x14ac:dyDescent="0.25">
      <c r="A247" t="s">
        <v>395</v>
      </c>
      <c r="B247" t="s">
        <v>466</v>
      </c>
      <c r="C247" t="s">
        <v>634</v>
      </c>
      <c r="D247" t="s">
        <v>498</v>
      </c>
      <c r="E247">
        <v>7700</v>
      </c>
      <c r="F247">
        <v>2800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>
        <v>65100</v>
      </c>
      <c r="M247" t="s">
        <v>22</v>
      </c>
      <c r="N247">
        <v>137900</v>
      </c>
      <c r="O247">
        <v>1374450</v>
      </c>
      <c r="P247" t="s">
        <v>22</v>
      </c>
      <c r="Q247" t="s">
        <v>22</v>
      </c>
      <c r="R247" t="s">
        <v>22</v>
      </c>
      <c r="S247" t="s">
        <v>22</v>
      </c>
      <c r="T247" t="s">
        <v>22</v>
      </c>
      <c r="U247" t="s">
        <v>22</v>
      </c>
      <c r="V247" s="2">
        <v>1587950</v>
      </c>
    </row>
    <row r="248" spans="1:22" x14ac:dyDescent="0.25">
      <c r="A248" t="s">
        <v>395</v>
      </c>
      <c r="B248" t="s">
        <v>466</v>
      </c>
      <c r="C248" t="s">
        <v>634</v>
      </c>
      <c r="D248" t="s">
        <v>499</v>
      </c>
      <c r="E248" t="s">
        <v>22</v>
      </c>
      <c r="F248" t="s">
        <v>22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>
        <v>57600</v>
      </c>
      <c r="P248" t="s">
        <v>22</v>
      </c>
      <c r="Q248" t="s">
        <v>22</v>
      </c>
      <c r="R248" t="s">
        <v>22</v>
      </c>
      <c r="S248" t="s">
        <v>22</v>
      </c>
      <c r="T248" t="s">
        <v>22</v>
      </c>
      <c r="U248" t="s">
        <v>22</v>
      </c>
      <c r="V248" s="2">
        <v>57600</v>
      </c>
    </row>
    <row r="249" spans="1:22" x14ac:dyDescent="0.25">
      <c r="A249" t="s">
        <v>395</v>
      </c>
      <c r="B249" t="s">
        <v>466</v>
      </c>
      <c r="C249" t="s">
        <v>467</v>
      </c>
      <c r="D249" t="s">
        <v>498</v>
      </c>
      <c r="E249">
        <v>61171</v>
      </c>
      <c r="F249" t="s">
        <v>22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  <c r="Q249" t="s">
        <v>22</v>
      </c>
      <c r="R249" t="s">
        <v>22</v>
      </c>
      <c r="S249" t="s">
        <v>22</v>
      </c>
      <c r="T249" t="s">
        <v>22</v>
      </c>
      <c r="U249" t="s">
        <v>22</v>
      </c>
      <c r="V249" s="2">
        <v>61171</v>
      </c>
    </row>
    <row r="250" spans="1:22" x14ac:dyDescent="0.25">
      <c r="A250" t="s">
        <v>395</v>
      </c>
      <c r="B250" t="s">
        <v>466</v>
      </c>
      <c r="C250" t="s">
        <v>635</v>
      </c>
      <c r="D250" t="s">
        <v>498</v>
      </c>
      <c r="E250" t="s">
        <v>22</v>
      </c>
      <c r="F250" t="s">
        <v>22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>
        <v>169500</v>
      </c>
      <c r="O250">
        <v>580500</v>
      </c>
      <c r="P250" t="s">
        <v>22</v>
      </c>
      <c r="Q250" t="s">
        <v>22</v>
      </c>
      <c r="R250" t="s">
        <v>22</v>
      </c>
      <c r="S250" t="s">
        <v>22</v>
      </c>
      <c r="T250" t="s">
        <v>22</v>
      </c>
      <c r="U250" t="s">
        <v>22</v>
      </c>
      <c r="V250" s="2">
        <v>750000</v>
      </c>
    </row>
    <row r="251" spans="1:22" x14ac:dyDescent="0.25">
      <c r="A251" t="s">
        <v>395</v>
      </c>
      <c r="B251" t="s">
        <v>466</v>
      </c>
      <c r="C251" t="s">
        <v>468</v>
      </c>
      <c r="D251" t="s">
        <v>498</v>
      </c>
      <c r="E251" t="s">
        <v>22</v>
      </c>
      <c r="F251" t="s">
        <v>22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>
        <v>9600</v>
      </c>
      <c r="M251" t="s">
        <v>22</v>
      </c>
      <c r="N251">
        <v>91200</v>
      </c>
      <c r="O251">
        <v>447000</v>
      </c>
      <c r="P251" t="s">
        <v>22</v>
      </c>
      <c r="Q251" t="s">
        <v>22</v>
      </c>
      <c r="R251" t="s">
        <v>22</v>
      </c>
      <c r="S251" t="s">
        <v>22</v>
      </c>
      <c r="T251" t="s">
        <v>22</v>
      </c>
      <c r="U251" t="s">
        <v>22</v>
      </c>
      <c r="V251" s="2">
        <v>547800</v>
      </c>
    </row>
    <row r="252" spans="1:22" x14ac:dyDescent="0.25">
      <c r="A252" t="s">
        <v>395</v>
      </c>
      <c r="B252" t="s">
        <v>466</v>
      </c>
      <c r="C252" t="s">
        <v>636</v>
      </c>
      <c r="D252" t="s">
        <v>498</v>
      </c>
      <c r="E252">
        <v>3516</v>
      </c>
      <c r="F252" t="s">
        <v>22</v>
      </c>
      <c r="G252" t="s">
        <v>22</v>
      </c>
      <c r="H252" t="s">
        <v>22</v>
      </c>
      <c r="I252" t="s">
        <v>22</v>
      </c>
      <c r="J252" t="s">
        <v>22</v>
      </c>
      <c r="K252" t="s">
        <v>22</v>
      </c>
      <c r="L252" t="s">
        <v>22</v>
      </c>
      <c r="M252" t="s">
        <v>22</v>
      </c>
      <c r="N252" t="s">
        <v>22</v>
      </c>
      <c r="O252">
        <v>55800</v>
      </c>
      <c r="P252" t="s">
        <v>22</v>
      </c>
      <c r="Q252" t="s">
        <v>22</v>
      </c>
      <c r="R252" t="s">
        <v>22</v>
      </c>
      <c r="S252" t="s">
        <v>22</v>
      </c>
      <c r="T252" t="s">
        <v>22</v>
      </c>
      <c r="U252" t="s">
        <v>22</v>
      </c>
      <c r="V252" s="2">
        <v>59316</v>
      </c>
    </row>
    <row r="253" spans="1:22" x14ac:dyDescent="0.25">
      <c r="A253" t="s">
        <v>395</v>
      </c>
      <c r="B253" t="s">
        <v>466</v>
      </c>
      <c r="C253" t="s">
        <v>637</v>
      </c>
      <c r="D253" t="s">
        <v>498</v>
      </c>
      <c r="E253" t="s">
        <v>22</v>
      </c>
      <c r="F253" t="s">
        <v>22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>
        <v>7700</v>
      </c>
      <c r="M253" t="s">
        <v>22</v>
      </c>
      <c r="N253">
        <v>62000</v>
      </c>
      <c r="O253">
        <v>1054825</v>
      </c>
      <c r="P253" t="s">
        <v>22</v>
      </c>
      <c r="Q253" t="s">
        <v>22</v>
      </c>
      <c r="R253" t="s">
        <v>22</v>
      </c>
      <c r="S253" t="s">
        <v>22</v>
      </c>
      <c r="T253" t="s">
        <v>22</v>
      </c>
      <c r="U253" t="s">
        <v>22</v>
      </c>
      <c r="V253" s="2">
        <v>1124525</v>
      </c>
    </row>
    <row r="254" spans="1:22" x14ac:dyDescent="0.25">
      <c r="A254" t="s">
        <v>395</v>
      </c>
      <c r="B254" t="s">
        <v>466</v>
      </c>
      <c r="C254" t="s">
        <v>638</v>
      </c>
      <c r="D254" t="s">
        <v>498</v>
      </c>
      <c r="E254" t="s">
        <v>22</v>
      </c>
      <c r="F254" t="s">
        <v>22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>
        <v>5600</v>
      </c>
      <c r="O254">
        <v>289800</v>
      </c>
      <c r="P254" t="s">
        <v>22</v>
      </c>
      <c r="Q254" t="s">
        <v>22</v>
      </c>
      <c r="R254" t="s">
        <v>22</v>
      </c>
      <c r="S254" t="s">
        <v>22</v>
      </c>
      <c r="T254" t="s">
        <v>22</v>
      </c>
      <c r="U254" t="s">
        <v>22</v>
      </c>
      <c r="V254" s="2">
        <v>295400</v>
      </c>
    </row>
    <row r="255" spans="1:22" x14ac:dyDescent="0.25">
      <c r="A255" t="s">
        <v>395</v>
      </c>
      <c r="B255" t="s">
        <v>466</v>
      </c>
      <c r="C255" t="s">
        <v>639</v>
      </c>
      <c r="D255" t="s">
        <v>498</v>
      </c>
      <c r="E255" t="s">
        <v>22</v>
      </c>
      <c r="F255" t="s">
        <v>22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>
        <v>13449</v>
      </c>
      <c r="M255" t="s">
        <v>22</v>
      </c>
      <c r="N255" t="s">
        <v>22</v>
      </c>
      <c r="O255" t="s">
        <v>22</v>
      </c>
      <c r="P255" t="s">
        <v>22</v>
      </c>
      <c r="Q255" t="s">
        <v>22</v>
      </c>
      <c r="R255" t="s">
        <v>22</v>
      </c>
      <c r="S255" t="s">
        <v>22</v>
      </c>
      <c r="T255" t="s">
        <v>22</v>
      </c>
      <c r="U255" t="s">
        <v>22</v>
      </c>
      <c r="V255" s="2">
        <v>13449</v>
      </c>
    </row>
    <row r="256" spans="1:22" x14ac:dyDescent="0.25">
      <c r="A256" t="s">
        <v>395</v>
      </c>
      <c r="B256" t="s">
        <v>466</v>
      </c>
      <c r="C256" t="s">
        <v>640</v>
      </c>
      <c r="D256" t="s">
        <v>498</v>
      </c>
      <c r="E256">
        <v>14557</v>
      </c>
      <c r="F256" t="s">
        <v>22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>
        <v>178800</v>
      </c>
      <c r="P256" t="s">
        <v>22</v>
      </c>
      <c r="Q256" t="s">
        <v>22</v>
      </c>
      <c r="R256" t="s">
        <v>22</v>
      </c>
      <c r="S256" t="s">
        <v>22</v>
      </c>
      <c r="T256" t="s">
        <v>22</v>
      </c>
      <c r="U256" t="s">
        <v>22</v>
      </c>
      <c r="V256" s="2">
        <v>193357</v>
      </c>
    </row>
    <row r="257" spans="1:22" x14ac:dyDescent="0.25">
      <c r="A257" t="s">
        <v>395</v>
      </c>
      <c r="B257" t="s">
        <v>466</v>
      </c>
      <c r="C257" t="s">
        <v>469</v>
      </c>
      <c r="D257" t="s">
        <v>498</v>
      </c>
      <c r="E257" t="s">
        <v>22</v>
      </c>
      <c r="F257" t="s">
        <v>22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>
        <v>33400</v>
      </c>
      <c r="M257" t="s">
        <v>22</v>
      </c>
      <c r="N257">
        <v>55300</v>
      </c>
      <c r="O257">
        <v>1183700</v>
      </c>
      <c r="P257" t="s">
        <v>22</v>
      </c>
      <c r="Q257" t="s">
        <v>22</v>
      </c>
      <c r="R257" t="s">
        <v>22</v>
      </c>
      <c r="S257" t="s">
        <v>22</v>
      </c>
      <c r="T257" t="s">
        <v>22</v>
      </c>
      <c r="U257" t="s">
        <v>22</v>
      </c>
      <c r="V257" s="2">
        <v>1272400</v>
      </c>
    </row>
    <row r="258" spans="1:22" x14ac:dyDescent="0.25">
      <c r="A258" t="s">
        <v>395</v>
      </c>
      <c r="B258" t="s">
        <v>466</v>
      </c>
      <c r="C258" t="s">
        <v>470</v>
      </c>
      <c r="D258" t="s">
        <v>498</v>
      </c>
      <c r="E258" t="s">
        <v>22</v>
      </c>
      <c r="F258" t="s">
        <v>22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>
        <v>102200</v>
      </c>
      <c r="M258" t="s">
        <v>22</v>
      </c>
      <c r="N258">
        <v>1164950</v>
      </c>
      <c r="O258">
        <v>12588660</v>
      </c>
      <c r="P258" t="s">
        <v>22</v>
      </c>
      <c r="Q258" t="s">
        <v>22</v>
      </c>
      <c r="R258" t="s">
        <v>22</v>
      </c>
      <c r="S258" t="s">
        <v>22</v>
      </c>
      <c r="T258" t="s">
        <v>22</v>
      </c>
      <c r="U258" t="s">
        <v>22</v>
      </c>
      <c r="V258" s="2">
        <v>13855810</v>
      </c>
    </row>
    <row r="259" spans="1:22" x14ac:dyDescent="0.25">
      <c r="A259" t="s">
        <v>395</v>
      </c>
      <c r="B259" t="s">
        <v>466</v>
      </c>
      <c r="C259" t="s">
        <v>471</v>
      </c>
      <c r="D259" t="s">
        <v>498</v>
      </c>
      <c r="E259" t="s">
        <v>22</v>
      </c>
      <c r="F259" t="s">
        <v>22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>
        <v>27000</v>
      </c>
      <c r="M259" t="s">
        <v>22</v>
      </c>
      <c r="N259">
        <v>398400</v>
      </c>
      <c r="O259">
        <v>2948700</v>
      </c>
      <c r="P259" t="s">
        <v>22</v>
      </c>
      <c r="Q259" t="s">
        <v>22</v>
      </c>
      <c r="R259" t="s">
        <v>22</v>
      </c>
      <c r="S259" t="s">
        <v>22</v>
      </c>
      <c r="T259" t="s">
        <v>22</v>
      </c>
      <c r="U259" t="s">
        <v>22</v>
      </c>
      <c r="V259" s="2">
        <v>3374100</v>
      </c>
    </row>
    <row r="260" spans="1:22" x14ac:dyDescent="0.25">
      <c r="A260" t="s">
        <v>395</v>
      </c>
      <c r="B260" t="s">
        <v>466</v>
      </c>
      <c r="C260" t="s">
        <v>641</v>
      </c>
      <c r="D260" t="s">
        <v>498</v>
      </c>
      <c r="E260">
        <v>9600</v>
      </c>
      <c r="F260" t="s">
        <v>22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  <c r="Q260" t="s">
        <v>22</v>
      </c>
      <c r="R260" t="s">
        <v>22</v>
      </c>
      <c r="S260" t="s">
        <v>22</v>
      </c>
      <c r="T260" t="s">
        <v>22</v>
      </c>
      <c r="U260" t="s">
        <v>22</v>
      </c>
      <c r="V260" s="2">
        <v>9600</v>
      </c>
    </row>
    <row r="261" spans="1:22" x14ac:dyDescent="0.25">
      <c r="A261" t="s">
        <v>395</v>
      </c>
      <c r="B261" t="s">
        <v>466</v>
      </c>
      <c r="C261" t="s">
        <v>433</v>
      </c>
      <c r="D261" t="s">
        <v>498</v>
      </c>
      <c r="E261">
        <v>144200</v>
      </c>
      <c r="F261" t="s">
        <v>22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>
        <v>2433400</v>
      </c>
      <c r="P261" t="s">
        <v>22</v>
      </c>
      <c r="Q261" t="s">
        <v>22</v>
      </c>
      <c r="R261" t="s">
        <v>22</v>
      </c>
      <c r="S261" t="s">
        <v>22</v>
      </c>
      <c r="T261" t="s">
        <v>22</v>
      </c>
      <c r="U261" t="s">
        <v>22</v>
      </c>
      <c r="V261" s="2">
        <v>2577600</v>
      </c>
    </row>
    <row r="262" spans="1:22" x14ac:dyDescent="0.25">
      <c r="A262" t="s">
        <v>395</v>
      </c>
      <c r="B262" t="s">
        <v>466</v>
      </c>
      <c r="C262" t="s">
        <v>433</v>
      </c>
      <c r="D262" t="s">
        <v>499</v>
      </c>
      <c r="E262" t="s">
        <v>22</v>
      </c>
      <c r="F262" t="s">
        <v>22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>
        <v>94500</v>
      </c>
      <c r="P262" t="s">
        <v>22</v>
      </c>
      <c r="Q262" t="s">
        <v>22</v>
      </c>
      <c r="R262" t="s">
        <v>22</v>
      </c>
      <c r="S262" t="s">
        <v>22</v>
      </c>
      <c r="T262" t="s">
        <v>22</v>
      </c>
      <c r="U262" t="s">
        <v>22</v>
      </c>
      <c r="V262" s="2">
        <v>94500</v>
      </c>
    </row>
    <row r="263" spans="1:22" x14ac:dyDescent="0.25">
      <c r="A263" t="s">
        <v>395</v>
      </c>
      <c r="B263" t="s">
        <v>466</v>
      </c>
      <c r="C263" t="s">
        <v>642</v>
      </c>
      <c r="D263" t="s">
        <v>498</v>
      </c>
      <c r="E263" t="s">
        <v>22</v>
      </c>
      <c r="F263" t="s">
        <v>22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>
        <v>5863325</v>
      </c>
      <c r="P263" t="s">
        <v>22</v>
      </c>
      <c r="Q263" t="s">
        <v>22</v>
      </c>
      <c r="R263" t="s">
        <v>22</v>
      </c>
      <c r="S263" t="s">
        <v>22</v>
      </c>
      <c r="T263" t="s">
        <v>22</v>
      </c>
      <c r="U263" t="s">
        <v>22</v>
      </c>
      <c r="V263" s="2">
        <v>5863325</v>
      </c>
    </row>
    <row r="264" spans="1:22" x14ac:dyDescent="0.25">
      <c r="A264" t="s">
        <v>395</v>
      </c>
      <c r="B264" t="s">
        <v>466</v>
      </c>
      <c r="C264" t="s">
        <v>643</v>
      </c>
      <c r="D264" t="s">
        <v>498</v>
      </c>
      <c r="E264" t="s">
        <v>22</v>
      </c>
      <c r="F264" t="s">
        <v>22</v>
      </c>
      <c r="G264" t="s">
        <v>22</v>
      </c>
      <c r="H264" t="s">
        <v>22</v>
      </c>
      <c r="I264" t="s">
        <v>22</v>
      </c>
      <c r="J264" t="s">
        <v>22</v>
      </c>
      <c r="K264" t="s">
        <v>22</v>
      </c>
      <c r="L264" t="s">
        <v>22</v>
      </c>
      <c r="M264" t="s">
        <v>22</v>
      </c>
      <c r="N264">
        <v>40000</v>
      </c>
      <c r="O264">
        <v>1242350</v>
      </c>
      <c r="P264" t="s">
        <v>22</v>
      </c>
      <c r="Q264" t="s">
        <v>22</v>
      </c>
      <c r="R264" t="s">
        <v>22</v>
      </c>
      <c r="S264" t="s">
        <v>22</v>
      </c>
      <c r="T264" t="s">
        <v>22</v>
      </c>
      <c r="U264" t="s">
        <v>22</v>
      </c>
      <c r="V264" s="2">
        <v>1282350</v>
      </c>
    </row>
    <row r="265" spans="1:22" x14ac:dyDescent="0.25">
      <c r="A265" t="s">
        <v>395</v>
      </c>
      <c r="B265" t="s">
        <v>466</v>
      </c>
      <c r="C265" t="s">
        <v>644</v>
      </c>
      <c r="D265" t="s">
        <v>498</v>
      </c>
      <c r="E265" t="s">
        <v>22</v>
      </c>
      <c r="F265" t="s">
        <v>22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>
        <v>47100</v>
      </c>
      <c r="M265" t="s">
        <v>22</v>
      </c>
      <c r="N265">
        <v>596700</v>
      </c>
      <c r="O265">
        <v>4700650</v>
      </c>
      <c r="P265" t="s">
        <v>22</v>
      </c>
      <c r="Q265" t="s">
        <v>22</v>
      </c>
      <c r="R265" t="s">
        <v>22</v>
      </c>
      <c r="S265" t="s">
        <v>22</v>
      </c>
      <c r="T265" t="s">
        <v>22</v>
      </c>
      <c r="U265" t="s">
        <v>22</v>
      </c>
      <c r="V265" s="2">
        <v>5344450</v>
      </c>
    </row>
    <row r="266" spans="1:22" x14ac:dyDescent="0.25">
      <c r="A266" t="s">
        <v>395</v>
      </c>
      <c r="B266" t="s">
        <v>466</v>
      </c>
      <c r="C266" t="s">
        <v>317</v>
      </c>
      <c r="D266" t="s">
        <v>498</v>
      </c>
      <c r="E266" t="s">
        <v>22</v>
      </c>
      <c r="F266" t="s">
        <v>22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>
        <v>31500</v>
      </c>
      <c r="P266" t="s">
        <v>22</v>
      </c>
      <c r="Q266" t="s">
        <v>22</v>
      </c>
      <c r="R266" t="s">
        <v>22</v>
      </c>
      <c r="S266" t="s">
        <v>22</v>
      </c>
      <c r="T266" t="s">
        <v>22</v>
      </c>
      <c r="U266" t="s">
        <v>22</v>
      </c>
      <c r="V266" s="2">
        <v>31500</v>
      </c>
    </row>
    <row r="267" spans="1:22" x14ac:dyDescent="0.25">
      <c r="A267" t="s">
        <v>395</v>
      </c>
      <c r="B267" t="s">
        <v>466</v>
      </c>
      <c r="C267" t="s">
        <v>645</v>
      </c>
      <c r="D267" t="s">
        <v>498</v>
      </c>
      <c r="E267">
        <v>5422</v>
      </c>
      <c r="F267" t="s">
        <v>22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>
        <v>21000</v>
      </c>
      <c r="M267" t="s">
        <v>22</v>
      </c>
      <c r="N267" t="s">
        <v>22</v>
      </c>
      <c r="O267">
        <v>435750</v>
      </c>
      <c r="P267" t="s">
        <v>22</v>
      </c>
      <c r="Q267" t="s">
        <v>22</v>
      </c>
      <c r="R267" t="s">
        <v>22</v>
      </c>
      <c r="S267" t="s">
        <v>22</v>
      </c>
      <c r="T267" t="s">
        <v>22</v>
      </c>
      <c r="U267" t="s">
        <v>22</v>
      </c>
      <c r="V267" s="2">
        <v>462172</v>
      </c>
    </row>
    <row r="268" spans="1:22" x14ac:dyDescent="0.25">
      <c r="A268" t="s">
        <v>395</v>
      </c>
      <c r="B268" t="s">
        <v>466</v>
      </c>
      <c r="C268" t="s">
        <v>646</v>
      </c>
      <c r="D268" t="s">
        <v>498</v>
      </c>
      <c r="E268" t="s">
        <v>22</v>
      </c>
      <c r="F268" t="s">
        <v>22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>
        <v>945000</v>
      </c>
      <c r="P268" t="s">
        <v>22</v>
      </c>
      <c r="Q268" t="s">
        <v>22</v>
      </c>
      <c r="R268" t="s">
        <v>22</v>
      </c>
      <c r="S268" t="s">
        <v>22</v>
      </c>
      <c r="T268" t="s">
        <v>22</v>
      </c>
      <c r="U268" t="s">
        <v>22</v>
      </c>
      <c r="V268" s="2">
        <v>945000</v>
      </c>
    </row>
    <row r="269" spans="1:22" x14ac:dyDescent="0.25">
      <c r="A269" t="s">
        <v>395</v>
      </c>
      <c r="B269" t="s">
        <v>466</v>
      </c>
      <c r="C269" t="s">
        <v>647</v>
      </c>
      <c r="D269" t="s">
        <v>498</v>
      </c>
      <c r="E269">
        <v>19800</v>
      </c>
      <c r="F269" t="s">
        <v>22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>
        <v>119400</v>
      </c>
      <c r="O269">
        <v>49200</v>
      </c>
      <c r="P269" t="s">
        <v>22</v>
      </c>
      <c r="Q269" t="s">
        <v>22</v>
      </c>
      <c r="R269" t="s">
        <v>22</v>
      </c>
      <c r="S269" t="s">
        <v>22</v>
      </c>
      <c r="T269" t="s">
        <v>22</v>
      </c>
      <c r="U269" t="s">
        <v>22</v>
      </c>
      <c r="V269" s="2">
        <v>188400</v>
      </c>
    </row>
    <row r="270" spans="1:22" x14ac:dyDescent="0.25">
      <c r="A270" t="s">
        <v>395</v>
      </c>
      <c r="B270" t="s">
        <v>466</v>
      </c>
      <c r="C270" t="s">
        <v>648</v>
      </c>
      <c r="D270" t="s">
        <v>498</v>
      </c>
      <c r="E270">
        <v>4263</v>
      </c>
      <c r="F270" t="s">
        <v>22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>
        <v>2248800</v>
      </c>
      <c r="P270" t="s">
        <v>22</v>
      </c>
      <c r="Q270" t="s">
        <v>22</v>
      </c>
      <c r="R270" t="s">
        <v>22</v>
      </c>
      <c r="S270" t="s">
        <v>22</v>
      </c>
      <c r="T270" t="s">
        <v>22</v>
      </c>
      <c r="U270" t="s">
        <v>22</v>
      </c>
      <c r="V270" s="2">
        <v>2253063</v>
      </c>
    </row>
    <row r="271" spans="1:22" x14ac:dyDescent="0.25">
      <c r="A271" t="s">
        <v>395</v>
      </c>
      <c r="B271" t="s">
        <v>466</v>
      </c>
      <c r="C271" t="s">
        <v>476</v>
      </c>
      <c r="D271" t="s">
        <v>498</v>
      </c>
      <c r="E271">
        <v>5083</v>
      </c>
      <c r="F271" t="s">
        <v>22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  <c r="Q271" t="s">
        <v>22</v>
      </c>
      <c r="R271" t="s">
        <v>22</v>
      </c>
      <c r="S271" t="s">
        <v>22</v>
      </c>
      <c r="T271" t="s">
        <v>22</v>
      </c>
      <c r="U271" t="s">
        <v>22</v>
      </c>
      <c r="V271" s="2">
        <v>5083</v>
      </c>
    </row>
    <row r="272" spans="1:22" x14ac:dyDescent="0.25">
      <c r="A272" t="s">
        <v>395</v>
      </c>
      <c r="B272" t="s">
        <v>479</v>
      </c>
      <c r="C272" t="s">
        <v>480</v>
      </c>
      <c r="D272" t="s">
        <v>498</v>
      </c>
      <c r="E272" t="s">
        <v>22</v>
      </c>
      <c r="F272" t="s">
        <v>22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>
        <v>9600</v>
      </c>
      <c r="M272" t="s">
        <v>22</v>
      </c>
      <c r="N272" t="s">
        <v>22</v>
      </c>
      <c r="O272">
        <v>417300</v>
      </c>
      <c r="P272" t="s">
        <v>22</v>
      </c>
      <c r="Q272" t="s">
        <v>22</v>
      </c>
      <c r="R272" t="s">
        <v>22</v>
      </c>
      <c r="S272" t="s">
        <v>22</v>
      </c>
      <c r="T272" t="s">
        <v>22</v>
      </c>
      <c r="U272" t="s">
        <v>22</v>
      </c>
      <c r="V272" s="2">
        <v>426900</v>
      </c>
    </row>
    <row r="273" spans="1:22" x14ac:dyDescent="0.25">
      <c r="A273" t="s">
        <v>395</v>
      </c>
      <c r="B273" t="s">
        <v>479</v>
      </c>
      <c r="C273" t="s">
        <v>482</v>
      </c>
      <c r="D273" t="s">
        <v>498</v>
      </c>
      <c r="E273" t="s">
        <v>22</v>
      </c>
      <c r="F273" t="s">
        <v>22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>
        <v>19600</v>
      </c>
      <c r="P273" t="s">
        <v>22</v>
      </c>
      <c r="Q273" t="s">
        <v>22</v>
      </c>
      <c r="R273" t="s">
        <v>22</v>
      </c>
      <c r="S273" t="s">
        <v>22</v>
      </c>
      <c r="T273" t="s">
        <v>22</v>
      </c>
      <c r="U273" t="s">
        <v>22</v>
      </c>
      <c r="V273" s="2">
        <v>19600</v>
      </c>
    </row>
    <row r="274" spans="1:22" x14ac:dyDescent="0.25">
      <c r="A274" t="s">
        <v>395</v>
      </c>
      <c r="B274" t="s">
        <v>484</v>
      </c>
      <c r="C274" t="s">
        <v>649</v>
      </c>
      <c r="D274" t="s">
        <v>499</v>
      </c>
      <c r="E274" t="s">
        <v>22</v>
      </c>
      <c r="F274">
        <v>1000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  <c r="Q274" t="s">
        <v>22</v>
      </c>
      <c r="R274" t="s">
        <v>22</v>
      </c>
      <c r="S274" t="s">
        <v>22</v>
      </c>
      <c r="T274" t="s">
        <v>22</v>
      </c>
      <c r="U274" t="s">
        <v>22</v>
      </c>
      <c r="V274" s="2">
        <v>1000</v>
      </c>
    </row>
    <row r="275" spans="1:22" x14ac:dyDescent="0.25">
      <c r="A275" t="s">
        <v>395</v>
      </c>
      <c r="B275" t="s">
        <v>484</v>
      </c>
      <c r="C275" t="s">
        <v>650</v>
      </c>
      <c r="D275" t="s">
        <v>498</v>
      </c>
      <c r="E275">
        <v>9496</v>
      </c>
      <c r="F275" t="s">
        <v>22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>
        <v>30100</v>
      </c>
      <c r="O275">
        <v>208600</v>
      </c>
      <c r="P275" t="s">
        <v>22</v>
      </c>
      <c r="Q275" t="s">
        <v>22</v>
      </c>
      <c r="R275" t="s">
        <v>22</v>
      </c>
      <c r="S275" t="s">
        <v>22</v>
      </c>
      <c r="T275" t="s">
        <v>22</v>
      </c>
      <c r="U275" t="s">
        <v>22</v>
      </c>
      <c r="V275" s="2">
        <v>248196</v>
      </c>
    </row>
    <row r="276" spans="1:22" x14ac:dyDescent="0.25">
      <c r="A276" t="s">
        <v>395</v>
      </c>
      <c r="B276" t="s">
        <v>484</v>
      </c>
      <c r="C276" t="s">
        <v>651</v>
      </c>
      <c r="D276" t="s">
        <v>498</v>
      </c>
      <c r="E276">
        <v>4177</v>
      </c>
      <c r="F276" t="s">
        <v>22</v>
      </c>
      <c r="G276" t="s">
        <v>22</v>
      </c>
      <c r="H276" t="s">
        <v>22</v>
      </c>
      <c r="I276" t="s">
        <v>22</v>
      </c>
      <c r="J276" t="s">
        <v>22</v>
      </c>
      <c r="K276" t="s">
        <v>22</v>
      </c>
      <c r="L276" t="s">
        <v>22</v>
      </c>
      <c r="M276" t="s">
        <v>22</v>
      </c>
      <c r="N276" t="s">
        <v>22</v>
      </c>
      <c r="O276">
        <v>405025</v>
      </c>
      <c r="P276" t="s">
        <v>22</v>
      </c>
      <c r="Q276" t="s">
        <v>22</v>
      </c>
      <c r="R276" t="s">
        <v>22</v>
      </c>
      <c r="S276" t="s">
        <v>22</v>
      </c>
      <c r="T276" t="s">
        <v>22</v>
      </c>
      <c r="U276" t="s">
        <v>22</v>
      </c>
      <c r="V276" s="2">
        <v>409202</v>
      </c>
    </row>
    <row r="277" spans="1:22" x14ac:dyDescent="0.25">
      <c r="A277" t="s">
        <v>395</v>
      </c>
      <c r="B277" t="s">
        <v>484</v>
      </c>
      <c r="C277" t="s">
        <v>652</v>
      </c>
      <c r="D277" t="s">
        <v>498</v>
      </c>
      <c r="E277" t="s">
        <v>22</v>
      </c>
      <c r="F277" t="s">
        <v>22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>
        <v>17200</v>
      </c>
      <c r="P277" t="s">
        <v>22</v>
      </c>
      <c r="Q277" t="s">
        <v>22</v>
      </c>
      <c r="R277" t="s">
        <v>22</v>
      </c>
      <c r="S277" t="s">
        <v>22</v>
      </c>
      <c r="T277" t="s">
        <v>22</v>
      </c>
      <c r="U277" t="s">
        <v>22</v>
      </c>
      <c r="V277" s="2">
        <v>17200</v>
      </c>
    </row>
    <row r="278" spans="1:22" x14ac:dyDescent="0.25">
      <c r="A278" t="s">
        <v>395</v>
      </c>
      <c r="B278" t="s">
        <v>484</v>
      </c>
      <c r="C278" t="s">
        <v>653</v>
      </c>
      <c r="D278" t="s">
        <v>498</v>
      </c>
      <c r="E278">
        <v>16479</v>
      </c>
      <c r="F278" t="s">
        <v>22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>
        <v>204400</v>
      </c>
      <c r="O278">
        <v>2890300</v>
      </c>
      <c r="P278" t="s">
        <v>22</v>
      </c>
      <c r="Q278" t="s">
        <v>22</v>
      </c>
      <c r="R278" t="s">
        <v>22</v>
      </c>
      <c r="S278" t="s">
        <v>22</v>
      </c>
      <c r="T278" t="s">
        <v>22</v>
      </c>
      <c r="U278" t="s">
        <v>22</v>
      </c>
      <c r="V278" s="2">
        <v>3111179</v>
      </c>
    </row>
    <row r="279" spans="1:22" x14ac:dyDescent="0.25">
      <c r="A279" t="s">
        <v>395</v>
      </c>
      <c r="B279" t="s">
        <v>484</v>
      </c>
      <c r="C279" t="s">
        <v>654</v>
      </c>
      <c r="D279" t="s">
        <v>498</v>
      </c>
      <c r="E279">
        <v>1610</v>
      </c>
      <c r="F279" t="s">
        <v>22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>
        <v>416800</v>
      </c>
      <c r="P279" t="s">
        <v>22</v>
      </c>
      <c r="Q279" t="s">
        <v>22</v>
      </c>
      <c r="R279" t="s">
        <v>22</v>
      </c>
      <c r="S279" t="s">
        <v>22</v>
      </c>
      <c r="T279" t="s">
        <v>22</v>
      </c>
      <c r="U279" t="s">
        <v>22</v>
      </c>
      <c r="V279" s="2">
        <v>418410</v>
      </c>
    </row>
    <row r="280" spans="1:22" x14ac:dyDescent="0.25">
      <c r="A280" t="s">
        <v>395</v>
      </c>
      <c r="B280" t="s">
        <v>484</v>
      </c>
      <c r="C280" t="s">
        <v>654</v>
      </c>
      <c r="D280" t="s">
        <v>499</v>
      </c>
      <c r="E280" t="s">
        <v>22</v>
      </c>
      <c r="F280">
        <v>2000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  <c r="Q280" t="s">
        <v>22</v>
      </c>
      <c r="R280" t="s">
        <v>22</v>
      </c>
      <c r="S280" t="s">
        <v>22</v>
      </c>
      <c r="T280" t="s">
        <v>22</v>
      </c>
      <c r="U280" t="s">
        <v>22</v>
      </c>
      <c r="V280" s="2">
        <v>2000</v>
      </c>
    </row>
    <row r="281" spans="1:22" x14ac:dyDescent="0.25">
      <c r="A281" t="s">
        <v>395</v>
      </c>
      <c r="B281" t="s">
        <v>484</v>
      </c>
      <c r="C281" t="s">
        <v>655</v>
      </c>
      <c r="D281" t="s">
        <v>498</v>
      </c>
      <c r="E281">
        <v>1471</v>
      </c>
      <c r="F281" t="s">
        <v>22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  <c r="Q281" t="s">
        <v>22</v>
      </c>
      <c r="R281" t="s">
        <v>22</v>
      </c>
      <c r="S281" t="s">
        <v>22</v>
      </c>
      <c r="T281" t="s">
        <v>22</v>
      </c>
      <c r="U281" t="s">
        <v>22</v>
      </c>
      <c r="V281" s="2">
        <v>1471</v>
      </c>
    </row>
    <row r="282" spans="1:22" x14ac:dyDescent="0.25">
      <c r="A282" t="s">
        <v>395</v>
      </c>
      <c r="B282" t="s">
        <v>484</v>
      </c>
      <c r="C282" t="s">
        <v>655</v>
      </c>
      <c r="D282" t="s">
        <v>499</v>
      </c>
      <c r="E282" t="s">
        <v>22</v>
      </c>
      <c r="F282">
        <v>3500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>
        <v>3500</v>
      </c>
      <c r="M282" t="s">
        <v>22</v>
      </c>
      <c r="N282" t="s">
        <v>22</v>
      </c>
      <c r="O282" t="s">
        <v>22</v>
      </c>
      <c r="P282" t="s">
        <v>22</v>
      </c>
      <c r="Q282" t="s">
        <v>22</v>
      </c>
      <c r="R282" t="s">
        <v>22</v>
      </c>
      <c r="S282" t="s">
        <v>22</v>
      </c>
      <c r="T282" t="s">
        <v>22</v>
      </c>
      <c r="U282" t="s">
        <v>22</v>
      </c>
      <c r="V282" s="2">
        <v>7000</v>
      </c>
    </row>
    <row r="283" spans="1:22" x14ac:dyDescent="0.25">
      <c r="A283" t="s">
        <v>395</v>
      </c>
      <c r="B283" t="s">
        <v>484</v>
      </c>
      <c r="C283" t="s">
        <v>656</v>
      </c>
      <c r="D283" t="s">
        <v>498</v>
      </c>
      <c r="E283" t="s">
        <v>22</v>
      </c>
      <c r="F283" t="s">
        <v>22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>
        <v>82500</v>
      </c>
      <c r="M283" t="s">
        <v>22</v>
      </c>
      <c r="N283" t="s">
        <v>22</v>
      </c>
      <c r="O283">
        <v>243000</v>
      </c>
      <c r="P283" t="s">
        <v>22</v>
      </c>
      <c r="Q283" t="s">
        <v>22</v>
      </c>
      <c r="R283" t="s">
        <v>22</v>
      </c>
      <c r="S283" t="s">
        <v>22</v>
      </c>
      <c r="T283" t="s">
        <v>22</v>
      </c>
      <c r="U283" t="s">
        <v>22</v>
      </c>
      <c r="V283" s="2">
        <v>325500</v>
      </c>
    </row>
    <row r="284" spans="1:22" x14ac:dyDescent="0.25">
      <c r="A284" t="s">
        <v>395</v>
      </c>
      <c r="B284" t="s">
        <v>484</v>
      </c>
      <c r="C284" t="s">
        <v>657</v>
      </c>
      <c r="D284" t="s">
        <v>498</v>
      </c>
      <c r="E284" t="s">
        <v>22</v>
      </c>
      <c r="F284" t="s">
        <v>22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>
        <v>5600</v>
      </c>
      <c r="M284" t="s">
        <v>22</v>
      </c>
      <c r="N284">
        <v>22400</v>
      </c>
      <c r="O284">
        <v>300300</v>
      </c>
      <c r="P284" t="s">
        <v>22</v>
      </c>
      <c r="Q284" t="s">
        <v>22</v>
      </c>
      <c r="R284" t="s">
        <v>22</v>
      </c>
      <c r="S284" t="s">
        <v>22</v>
      </c>
      <c r="T284" t="s">
        <v>22</v>
      </c>
      <c r="U284" t="s">
        <v>22</v>
      </c>
      <c r="V284" s="2">
        <v>328300</v>
      </c>
    </row>
    <row r="285" spans="1:22" x14ac:dyDescent="0.25">
      <c r="A285" t="s">
        <v>395</v>
      </c>
      <c r="B285" t="s">
        <v>484</v>
      </c>
      <c r="C285" t="s">
        <v>658</v>
      </c>
      <c r="D285" t="s">
        <v>498</v>
      </c>
      <c r="E285">
        <v>250</v>
      </c>
      <c r="F285" t="s">
        <v>22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  <c r="Q285" t="s">
        <v>22</v>
      </c>
      <c r="R285" t="s">
        <v>22</v>
      </c>
      <c r="S285" t="s">
        <v>22</v>
      </c>
      <c r="T285" t="s">
        <v>22</v>
      </c>
      <c r="U285" t="s">
        <v>22</v>
      </c>
      <c r="V285" s="2">
        <v>250</v>
      </c>
    </row>
    <row r="286" spans="1:22" x14ac:dyDescent="0.25">
      <c r="A286" t="s">
        <v>395</v>
      </c>
      <c r="B286" t="s">
        <v>484</v>
      </c>
      <c r="C286" t="s">
        <v>659</v>
      </c>
      <c r="D286" t="s">
        <v>498</v>
      </c>
      <c r="E286">
        <v>202</v>
      </c>
      <c r="F286" t="s">
        <v>22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  <c r="Q286" t="s">
        <v>22</v>
      </c>
      <c r="R286" t="s">
        <v>22</v>
      </c>
      <c r="S286" t="s">
        <v>22</v>
      </c>
      <c r="T286" t="s">
        <v>22</v>
      </c>
      <c r="U286" t="s">
        <v>22</v>
      </c>
      <c r="V286" s="2">
        <v>202</v>
      </c>
    </row>
    <row r="287" spans="1:22" x14ac:dyDescent="0.25">
      <c r="A287" t="s">
        <v>395</v>
      </c>
      <c r="B287" t="s">
        <v>484</v>
      </c>
      <c r="C287" t="s">
        <v>660</v>
      </c>
      <c r="D287" t="s">
        <v>498</v>
      </c>
      <c r="E287">
        <v>263</v>
      </c>
      <c r="F287" t="s">
        <v>22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  <c r="Q287" t="s">
        <v>22</v>
      </c>
      <c r="R287" t="s">
        <v>22</v>
      </c>
      <c r="S287" t="s">
        <v>22</v>
      </c>
      <c r="T287" t="s">
        <v>22</v>
      </c>
      <c r="U287" t="s">
        <v>22</v>
      </c>
      <c r="V287" s="2">
        <v>263</v>
      </c>
    </row>
    <row r="288" spans="1:22" x14ac:dyDescent="0.25">
      <c r="A288" t="s">
        <v>395</v>
      </c>
      <c r="B288" t="s">
        <v>484</v>
      </c>
      <c r="C288" t="s">
        <v>661</v>
      </c>
      <c r="D288" t="s">
        <v>498</v>
      </c>
      <c r="E288">
        <v>3740</v>
      </c>
      <c r="F288" t="s">
        <v>22</v>
      </c>
      <c r="G288" t="s">
        <v>22</v>
      </c>
      <c r="H288" t="s">
        <v>22</v>
      </c>
      <c r="I288" t="s">
        <v>22</v>
      </c>
      <c r="J288" t="s">
        <v>22</v>
      </c>
      <c r="K288" t="s">
        <v>22</v>
      </c>
      <c r="L288" t="s">
        <v>22</v>
      </c>
      <c r="M288" t="s">
        <v>22</v>
      </c>
      <c r="N288" t="s">
        <v>22</v>
      </c>
      <c r="O288" t="s">
        <v>22</v>
      </c>
      <c r="P288" t="s">
        <v>22</v>
      </c>
      <c r="Q288" t="s">
        <v>22</v>
      </c>
      <c r="R288" t="s">
        <v>22</v>
      </c>
      <c r="S288" t="s">
        <v>22</v>
      </c>
      <c r="T288" t="s">
        <v>22</v>
      </c>
      <c r="U288" t="s">
        <v>22</v>
      </c>
      <c r="V288" s="2">
        <v>3740</v>
      </c>
    </row>
    <row r="289" spans="1:22" x14ac:dyDescent="0.25">
      <c r="A289" t="s">
        <v>395</v>
      </c>
      <c r="B289" t="s">
        <v>484</v>
      </c>
      <c r="C289" t="s">
        <v>661</v>
      </c>
      <c r="D289" t="s">
        <v>499</v>
      </c>
      <c r="E289" t="s">
        <v>22</v>
      </c>
      <c r="F289">
        <v>300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  <c r="Q289" t="s">
        <v>22</v>
      </c>
      <c r="R289" t="s">
        <v>22</v>
      </c>
      <c r="S289" t="s">
        <v>22</v>
      </c>
      <c r="T289" t="s">
        <v>22</v>
      </c>
      <c r="U289" t="s">
        <v>22</v>
      </c>
      <c r="V289" s="2">
        <v>300</v>
      </c>
    </row>
    <row r="290" spans="1:22" x14ac:dyDescent="0.25">
      <c r="A290" t="s">
        <v>395</v>
      </c>
      <c r="B290" t="s">
        <v>484</v>
      </c>
      <c r="C290" t="s">
        <v>662</v>
      </c>
      <c r="D290" t="s">
        <v>498</v>
      </c>
      <c r="E290">
        <v>10500</v>
      </c>
      <c r="F290" t="s">
        <v>22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>
        <v>7700</v>
      </c>
      <c r="M290" t="s">
        <v>22</v>
      </c>
      <c r="N290">
        <v>90700</v>
      </c>
      <c r="O290">
        <v>1082900</v>
      </c>
      <c r="P290" t="s">
        <v>22</v>
      </c>
      <c r="Q290" t="s">
        <v>22</v>
      </c>
      <c r="R290" t="s">
        <v>22</v>
      </c>
      <c r="S290" t="s">
        <v>22</v>
      </c>
      <c r="T290" t="s">
        <v>22</v>
      </c>
      <c r="U290" t="s">
        <v>22</v>
      </c>
      <c r="V290" s="2">
        <v>1191800</v>
      </c>
    </row>
    <row r="291" spans="1:22" x14ac:dyDescent="0.25">
      <c r="A291" t="s">
        <v>395</v>
      </c>
      <c r="B291" t="s">
        <v>484</v>
      </c>
      <c r="C291" t="s">
        <v>663</v>
      </c>
      <c r="D291" t="s">
        <v>498</v>
      </c>
      <c r="E291">
        <v>251</v>
      </c>
      <c r="F291" t="s">
        <v>22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>
        <v>83300</v>
      </c>
      <c r="O291">
        <v>242900</v>
      </c>
      <c r="P291" t="s">
        <v>22</v>
      </c>
      <c r="Q291" t="s">
        <v>22</v>
      </c>
      <c r="R291" t="s">
        <v>22</v>
      </c>
      <c r="S291" t="s">
        <v>22</v>
      </c>
      <c r="T291" t="s">
        <v>22</v>
      </c>
      <c r="U291" t="s">
        <v>22</v>
      </c>
      <c r="V291" s="2">
        <v>326451</v>
      </c>
    </row>
    <row r="292" spans="1:22" x14ac:dyDescent="0.25">
      <c r="A292" t="s">
        <v>395</v>
      </c>
      <c r="B292" t="s">
        <v>484</v>
      </c>
      <c r="C292" t="s">
        <v>488</v>
      </c>
      <c r="D292" t="s">
        <v>498</v>
      </c>
      <c r="E292" t="s">
        <v>22</v>
      </c>
      <c r="F292" t="s">
        <v>22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>
        <v>57100</v>
      </c>
      <c r="M292" t="s">
        <v>22</v>
      </c>
      <c r="N292">
        <v>113800</v>
      </c>
      <c r="O292">
        <v>2694250</v>
      </c>
      <c r="P292" t="s">
        <v>22</v>
      </c>
      <c r="Q292" t="s">
        <v>22</v>
      </c>
      <c r="R292" t="s">
        <v>22</v>
      </c>
      <c r="S292" t="s">
        <v>22</v>
      </c>
      <c r="T292" t="s">
        <v>22</v>
      </c>
      <c r="U292" t="s">
        <v>22</v>
      </c>
      <c r="V292" s="2">
        <v>2865150</v>
      </c>
    </row>
    <row r="293" spans="1:22" x14ac:dyDescent="0.25">
      <c r="A293" t="s">
        <v>395</v>
      </c>
      <c r="B293" t="s">
        <v>484</v>
      </c>
      <c r="C293" t="s">
        <v>488</v>
      </c>
      <c r="D293" t="s">
        <v>499</v>
      </c>
      <c r="E293" t="s">
        <v>22</v>
      </c>
      <c r="F293" t="s">
        <v>22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>
        <v>13300</v>
      </c>
      <c r="M293" t="s">
        <v>22</v>
      </c>
      <c r="N293">
        <v>31500</v>
      </c>
      <c r="O293">
        <v>22400</v>
      </c>
      <c r="P293" t="s">
        <v>22</v>
      </c>
      <c r="Q293" t="s">
        <v>22</v>
      </c>
      <c r="R293" t="s">
        <v>22</v>
      </c>
      <c r="S293" t="s">
        <v>22</v>
      </c>
      <c r="T293" t="s">
        <v>22</v>
      </c>
      <c r="U293" t="s">
        <v>22</v>
      </c>
      <c r="V293" s="2">
        <v>67200</v>
      </c>
    </row>
    <row r="294" spans="1:22" x14ac:dyDescent="0.25">
      <c r="A294" t="s">
        <v>395</v>
      </c>
      <c r="B294" t="s">
        <v>484</v>
      </c>
      <c r="C294" t="s">
        <v>664</v>
      </c>
      <c r="D294" t="s">
        <v>498</v>
      </c>
      <c r="E294">
        <v>4173</v>
      </c>
      <c r="F294" t="s">
        <v>22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  <c r="Q294" t="s">
        <v>22</v>
      </c>
      <c r="R294" t="s">
        <v>22</v>
      </c>
      <c r="S294" t="s">
        <v>22</v>
      </c>
      <c r="T294" t="s">
        <v>22</v>
      </c>
      <c r="U294" t="s">
        <v>22</v>
      </c>
      <c r="V294" s="2">
        <v>4173</v>
      </c>
    </row>
    <row r="295" spans="1:22" x14ac:dyDescent="0.25">
      <c r="A295" t="s">
        <v>395</v>
      </c>
      <c r="B295" t="s">
        <v>484</v>
      </c>
      <c r="C295" t="s">
        <v>489</v>
      </c>
      <c r="D295" t="s">
        <v>498</v>
      </c>
      <c r="E295" t="s">
        <v>22</v>
      </c>
      <c r="F295" t="s">
        <v>22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>
        <v>79800</v>
      </c>
      <c r="P295" t="s">
        <v>22</v>
      </c>
      <c r="Q295" t="s">
        <v>22</v>
      </c>
      <c r="R295" t="s">
        <v>22</v>
      </c>
      <c r="S295" t="s">
        <v>22</v>
      </c>
      <c r="T295" t="s">
        <v>22</v>
      </c>
      <c r="U295" t="s">
        <v>22</v>
      </c>
      <c r="V295" s="2">
        <v>79800</v>
      </c>
    </row>
    <row r="296" spans="1:22" x14ac:dyDescent="0.25">
      <c r="A296" t="s">
        <v>395</v>
      </c>
      <c r="B296" t="s">
        <v>484</v>
      </c>
      <c r="C296" t="s">
        <v>665</v>
      </c>
      <c r="D296" t="s">
        <v>498</v>
      </c>
      <c r="E296" t="s">
        <v>22</v>
      </c>
      <c r="F296" t="s">
        <v>22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>
        <v>377000</v>
      </c>
      <c r="P296" t="s">
        <v>22</v>
      </c>
      <c r="Q296" t="s">
        <v>22</v>
      </c>
      <c r="R296" t="s">
        <v>22</v>
      </c>
      <c r="S296" t="s">
        <v>22</v>
      </c>
      <c r="T296" t="s">
        <v>22</v>
      </c>
      <c r="U296" t="s">
        <v>22</v>
      </c>
      <c r="V296" s="2">
        <v>377000</v>
      </c>
    </row>
    <row r="297" spans="1:22" x14ac:dyDescent="0.25">
      <c r="D297" s="2" t="s">
        <v>666</v>
      </c>
      <c r="E297" s="2">
        <f>SUBTOTAL(9,E2:E295)</f>
        <v>901691</v>
      </c>
      <c r="F297" s="2">
        <f t="shared" ref="F297:V297" si="0">SUBTOTAL(9,F2:F295)</f>
        <v>75240</v>
      </c>
      <c r="G297" s="2">
        <f t="shared" si="0"/>
        <v>50128</v>
      </c>
      <c r="H297" s="2">
        <f t="shared" si="0"/>
        <v>27930</v>
      </c>
      <c r="I297" s="2">
        <f t="shared" si="0"/>
        <v>13791</v>
      </c>
      <c r="J297" s="2">
        <f t="shared" si="0"/>
        <v>6739</v>
      </c>
      <c r="K297" s="2">
        <f t="shared" si="0"/>
        <v>355</v>
      </c>
      <c r="L297" s="2">
        <f t="shared" si="0"/>
        <v>1083534</v>
      </c>
      <c r="M297" s="2">
        <f t="shared" si="0"/>
        <v>7958003</v>
      </c>
      <c r="N297" s="2">
        <f t="shared" si="0"/>
        <v>7576727</v>
      </c>
      <c r="O297" s="2">
        <f t="shared" si="0"/>
        <v>88481224</v>
      </c>
      <c r="P297" s="2">
        <f t="shared" si="0"/>
        <v>42000</v>
      </c>
      <c r="Q297" s="2">
        <f t="shared" si="0"/>
        <v>230</v>
      </c>
      <c r="R297" s="2">
        <f t="shared" si="0"/>
        <v>396872</v>
      </c>
      <c r="S297" s="2">
        <f t="shared" si="0"/>
        <v>2400</v>
      </c>
      <c r="T297" s="2">
        <f t="shared" si="0"/>
        <v>10500</v>
      </c>
      <c r="U297" s="2">
        <f t="shared" si="0"/>
        <v>550</v>
      </c>
      <c r="V297" s="2">
        <f t="shared" si="0"/>
        <v>106627914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9609-E611-4FFA-A2A9-2E91C08C6B12}">
  <dimension ref="A1:K89"/>
  <sheetViews>
    <sheetView tabSelected="1" zoomScaleNormal="100" workbookViewId="0">
      <selection activeCell="O26" sqref="O26"/>
    </sheetView>
  </sheetViews>
  <sheetFormatPr defaultColWidth="9.85546875" defaultRowHeight="12.75" x14ac:dyDescent="0.2"/>
  <cols>
    <col min="1" max="1" width="19.5703125" style="3" bestFit="1" customWidth="1"/>
    <col min="2" max="2" width="16.85546875" style="3" bestFit="1" customWidth="1"/>
    <col min="3" max="3" width="14" style="3" bestFit="1" customWidth="1"/>
    <col min="4" max="4" width="19.5703125" style="3" bestFit="1" customWidth="1"/>
    <col min="5" max="5" width="6.85546875" style="3" bestFit="1" customWidth="1"/>
    <col min="6" max="6" width="7" style="3" bestFit="1" customWidth="1"/>
    <col min="7" max="8" width="8" style="3" bestFit="1" customWidth="1"/>
    <col min="9" max="9" width="9" style="3" bestFit="1" customWidth="1"/>
    <col min="10" max="10" width="7" style="3" bestFit="1" customWidth="1"/>
    <col min="11" max="11" width="10.7109375" style="3" bestFit="1" customWidth="1"/>
    <col min="12" max="16384" width="9.85546875" style="3"/>
  </cols>
  <sheetData>
    <row r="1" spans="1:11" ht="15" x14ac:dyDescent="0.25">
      <c r="A1" s="4" t="s">
        <v>0</v>
      </c>
      <c r="B1" s="4" t="s">
        <v>1</v>
      </c>
      <c r="C1" s="4" t="s">
        <v>2</v>
      </c>
      <c r="D1" s="4" t="s">
        <v>667</v>
      </c>
      <c r="E1" s="4" t="s">
        <v>4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3</v>
      </c>
      <c r="K1" s="4" t="s">
        <v>18</v>
      </c>
    </row>
    <row r="2" spans="1:11" ht="15" x14ac:dyDescent="0.25">
      <c r="A2" t="s">
        <v>272</v>
      </c>
      <c r="B2" t="s">
        <v>273</v>
      </c>
      <c r="C2" t="s">
        <v>275</v>
      </c>
      <c r="D2" t="s">
        <v>498</v>
      </c>
      <c r="E2"/>
      <c r="F2"/>
      <c r="G2"/>
      <c r="H2">
        <v>14700</v>
      </c>
      <c r="I2">
        <v>21700</v>
      </c>
      <c r="J2"/>
      <c r="K2">
        <v>36400</v>
      </c>
    </row>
    <row r="3" spans="1:11" ht="15" x14ac:dyDescent="0.25">
      <c r="A3" t="s">
        <v>272</v>
      </c>
      <c r="B3" t="s">
        <v>273</v>
      </c>
      <c r="C3" t="s">
        <v>275</v>
      </c>
      <c r="D3" t="s">
        <v>499</v>
      </c>
      <c r="E3">
        <v>4200</v>
      </c>
      <c r="F3"/>
      <c r="G3"/>
      <c r="H3"/>
      <c r="I3"/>
      <c r="J3"/>
      <c r="K3">
        <v>4200</v>
      </c>
    </row>
    <row r="4" spans="1:11" ht="15" x14ac:dyDescent="0.25">
      <c r="A4" t="s">
        <v>272</v>
      </c>
      <c r="B4" t="s">
        <v>273</v>
      </c>
      <c r="C4" t="s">
        <v>668</v>
      </c>
      <c r="D4" t="s">
        <v>498</v>
      </c>
      <c r="E4"/>
      <c r="F4"/>
      <c r="G4"/>
      <c r="H4"/>
      <c r="I4">
        <v>385700</v>
      </c>
      <c r="J4"/>
      <c r="K4">
        <v>385700</v>
      </c>
    </row>
    <row r="5" spans="1:11" ht="15" x14ac:dyDescent="0.25">
      <c r="A5" t="s">
        <v>272</v>
      </c>
      <c r="B5" t="s">
        <v>273</v>
      </c>
      <c r="C5" t="s">
        <v>276</v>
      </c>
      <c r="D5" t="s">
        <v>498</v>
      </c>
      <c r="E5"/>
      <c r="F5"/>
      <c r="G5">
        <v>267500</v>
      </c>
      <c r="H5"/>
      <c r="I5"/>
      <c r="J5"/>
      <c r="K5">
        <v>267500</v>
      </c>
    </row>
    <row r="6" spans="1:11" ht="15" x14ac:dyDescent="0.25">
      <c r="A6" t="s">
        <v>272</v>
      </c>
      <c r="B6" t="s">
        <v>273</v>
      </c>
      <c r="C6" t="s">
        <v>278</v>
      </c>
      <c r="D6" t="s">
        <v>498</v>
      </c>
      <c r="E6"/>
      <c r="F6"/>
      <c r="G6">
        <v>181072</v>
      </c>
      <c r="H6"/>
      <c r="I6"/>
      <c r="J6"/>
      <c r="K6">
        <v>181072</v>
      </c>
    </row>
    <row r="7" spans="1:11" ht="15" x14ac:dyDescent="0.25">
      <c r="A7" t="s">
        <v>272</v>
      </c>
      <c r="B7" t="s">
        <v>273</v>
      </c>
      <c r="C7" t="s">
        <v>669</v>
      </c>
      <c r="D7" t="s">
        <v>498</v>
      </c>
      <c r="E7"/>
      <c r="F7"/>
      <c r="G7"/>
      <c r="H7">
        <v>12000</v>
      </c>
      <c r="I7">
        <v>289300</v>
      </c>
      <c r="J7"/>
      <c r="K7">
        <v>301300</v>
      </c>
    </row>
    <row r="8" spans="1:11" ht="15" x14ac:dyDescent="0.25">
      <c r="A8" t="s">
        <v>272</v>
      </c>
      <c r="B8" t="s">
        <v>279</v>
      </c>
      <c r="C8" t="s">
        <v>280</v>
      </c>
      <c r="D8" t="s">
        <v>498</v>
      </c>
      <c r="E8"/>
      <c r="F8"/>
      <c r="G8"/>
      <c r="H8"/>
      <c r="I8">
        <v>583000</v>
      </c>
      <c r="J8"/>
      <c r="K8">
        <v>583000</v>
      </c>
    </row>
    <row r="9" spans="1:11" ht="15" x14ac:dyDescent="0.25">
      <c r="A9" t="s">
        <v>272</v>
      </c>
      <c r="B9" t="s">
        <v>279</v>
      </c>
      <c r="C9" t="s">
        <v>280</v>
      </c>
      <c r="D9" t="s">
        <v>499</v>
      </c>
      <c r="E9"/>
      <c r="F9"/>
      <c r="G9"/>
      <c r="H9">
        <v>28000</v>
      </c>
      <c r="I9"/>
      <c r="J9"/>
      <c r="K9">
        <v>28000</v>
      </c>
    </row>
    <row r="10" spans="1:11" ht="15" x14ac:dyDescent="0.25">
      <c r="A10" t="s">
        <v>272</v>
      </c>
      <c r="B10" t="s">
        <v>279</v>
      </c>
      <c r="C10" t="s">
        <v>281</v>
      </c>
      <c r="D10" t="s">
        <v>498</v>
      </c>
      <c r="E10"/>
      <c r="F10"/>
      <c r="G10"/>
      <c r="H10">
        <v>8100</v>
      </c>
      <c r="I10">
        <v>743150</v>
      </c>
      <c r="J10"/>
      <c r="K10">
        <v>751250</v>
      </c>
    </row>
    <row r="11" spans="1:11" ht="15" x14ac:dyDescent="0.25">
      <c r="A11" t="s">
        <v>272</v>
      </c>
      <c r="B11" t="s">
        <v>279</v>
      </c>
      <c r="C11" t="s">
        <v>670</v>
      </c>
      <c r="D11" t="s">
        <v>498</v>
      </c>
      <c r="E11"/>
      <c r="F11"/>
      <c r="G11"/>
      <c r="H11">
        <v>6300</v>
      </c>
      <c r="I11">
        <v>477750</v>
      </c>
      <c r="J11"/>
      <c r="K11">
        <v>484050</v>
      </c>
    </row>
    <row r="12" spans="1:11" ht="15" x14ac:dyDescent="0.25">
      <c r="A12" t="s">
        <v>272</v>
      </c>
      <c r="B12" t="s">
        <v>279</v>
      </c>
      <c r="C12" t="s">
        <v>671</v>
      </c>
      <c r="D12" t="s">
        <v>498</v>
      </c>
      <c r="E12"/>
      <c r="F12"/>
      <c r="G12"/>
      <c r="H12">
        <v>21000</v>
      </c>
      <c r="I12">
        <v>921900</v>
      </c>
      <c r="J12"/>
      <c r="K12">
        <v>942900</v>
      </c>
    </row>
    <row r="13" spans="1:11" ht="15" x14ac:dyDescent="0.25">
      <c r="A13" t="s">
        <v>272</v>
      </c>
      <c r="B13" t="s">
        <v>286</v>
      </c>
      <c r="C13" t="s">
        <v>672</v>
      </c>
      <c r="D13" t="s">
        <v>498</v>
      </c>
      <c r="E13"/>
      <c r="F13"/>
      <c r="G13">
        <v>60900</v>
      </c>
      <c r="H13"/>
      <c r="I13"/>
      <c r="J13"/>
      <c r="K13">
        <v>60900</v>
      </c>
    </row>
    <row r="14" spans="1:11" ht="15" x14ac:dyDescent="0.25">
      <c r="A14" t="s">
        <v>272</v>
      </c>
      <c r="B14" t="s">
        <v>286</v>
      </c>
      <c r="C14" t="s">
        <v>287</v>
      </c>
      <c r="D14" t="s">
        <v>498</v>
      </c>
      <c r="E14"/>
      <c r="F14"/>
      <c r="G14">
        <v>320832</v>
      </c>
      <c r="H14"/>
      <c r="I14"/>
      <c r="J14"/>
      <c r="K14">
        <v>320832</v>
      </c>
    </row>
    <row r="15" spans="1:11" ht="15" x14ac:dyDescent="0.25">
      <c r="A15" t="s">
        <v>272</v>
      </c>
      <c r="B15" t="s">
        <v>286</v>
      </c>
      <c r="C15" t="s">
        <v>290</v>
      </c>
      <c r="D15" t="s">
        <v>498</v>
      </c>
      <c r="E15"/>
      <c r="F15"/>
      <c r="G15">
        <v>648000</v>
      </c>
      <c r="H15"/>
      <c r="I15"/>
      <c r="J15"/>
      <c r="K15">
        <v>648000</v>
      </c>
    </row>
    <row r="16" spans="1:11" ht="15" x14ac:dyDescent="0.25">
      <c r="A16" t="s">
        <v>272</v>
      </c>
      <c r="B16" t="s">
        <v>286</v>
      </c>
      <c r="C16" t="s">
        <v>298</v>
      </c>
      <c r="D16" t="s">
        <v>498</v>
      </c>
      <c r="E16"/>
      <c r="F16"/>
      <c r="G16">
        <v>463450</v>
      </c>
      <c r="H16"/>
      <c r="I16"/>
      <c r="J16"/>
      <c r="K16">
        <v>463450</v>
      </c>
    </row>
    <row r="17" spans="1:11" ht="15" x14ac:dyDescent="0.25">
      <c r="A17" t="s">
        <v>272</v>
      </c>
      <c r="B17" t="s">
        <v>300</v>
      </c>
      <c r="C17" t="s">
        <v>301</v>
      </c>
      <c r="D17" t="s">
        <v>498</v>
      </c>
      <c r="E17"/>
      <c r="F17">
        <v>79677</v>
      </c>
      <c r="G17"/>
      <c r="H17">
        <v>118400</v>
      </c>
      <c r="I17">
        <v>2133050</v>
      </c>
      <c r="J17"/>
      <c r="K17">
        <v>2331127</v>
      </c>
    </row>
    <row r="18" spans="1:11" ht="15" x14ac:dyDescent="0.25">
      <c r="A18" t="s">
        <v>272</v>
      </c>
      <c r="B18" t="s">
        <v>300</v>
      </c>
      <c r="C18" t="s">
        <v>673</v>
      </c>
      <c r="D18" t="s">
        <v>498</v>
      </c>
      <c r="E18"/>
      <c r="F18"/>
      <c r="G18"/>
      <c r="H18"/>
      <c r="I18">
        <v>144900</v>
      </c>
      <c r="J18"/>
      <c r="K18">
        <v>144900</v>
      </c>
    </row>
    <row r="19" spans="1:11" ht="15" x14ac:dyDescent="0.25">
      <c r="A19" t="s">
        <v>272</v>
      </c>
      <c r="B19" t="s">
        <v>300</v>
      </c>
      <c r="C19" t="s">
        <v>674</v>
      </c>
      <c r="D19" t="s">
        <v>498</v>
      </c>
      <c r="E19"/>
      <c r="F19"/>
      <c r="G19"/>
      <c r="H19"/>
      <c r="I19"/>
      <c r="J19">
        <v>6323</v>
      </c>
      <c r="K19">
        <v>6323</v>
      </c>
    </row>
    <row r="20" spans="1:11" ht="15" x14ac:dyDescent="0.25">
      <c r="A20" t="s">
        <v>272</v>
      </c>
      <c r="B20" t="s">
        <v>300</v>
      </c>
      <c r="C20" t="s">
        <v>674</v>
      </c>
      <c r="D20" t="s">
        <v>499</v>
      </c>
      <c r="E20">
        <v>2000</v>
      </c>
      <c r="F20"/>
      <c r="G20"/>
      <c r="H20"/>
      <c r="I20"/>
      <c r="J20"/>
      <c r="K20">
        <v>2000</v>
      </c>
    </row>
    <row r="21" spans="1:11" ht="15" x14ac:dyDescent="0.25">
      <c r="A21" t="s">
        <v>272</v>
      </c>
      <c r="B21" t="s">
        <v>300</v>
      </c>
      <c r="C21" t="s">
        <v>675</v>
      </c>
      <c r="D21" t="s">
        <v>498</v>
      </c>
      <c r="E21"/>
      <c r="F21"/>
      <c r="G21"/>
      <c r="H21"/>
      <c r="I21"/>
      <c r="J21">
        <v>4516</v>
      </c>
      <c r="K21">
        <v>4516</v>
      </c>
    </row>
    <row r="22" spans="1:11" ht="15" x14ac:dyDescent="0.25">
      <c r="A22" t="s">
        <v>272</v>
      </c>
      <c r="B22" t="s">
        <v>300</v>
      </c>
      <c r="C22" t="s">
        <v>675</v>
      </c>
      <c r="D22" t="s">
        <v>499</v>
      </c>
      <c r="E22">
        <v>4000</v>
      </c>
      <c r="F22">
        <v>2000</v>
      </c>
      <c r="G22"/>
      <c r="H22"/>
      <c r="I22"/>
      <c r="J22"/>
      <c r="K22">
        <v>6000</v>
      </c>
    </row>
    <row r="23" spans="1:11" ht="15" x14ac:dyDescent="0.25">
      <c r="A23" t="s">
        <v>272</v>
      </c>
      <c r="B23" t="s">
        <v>300</v>
      </c>
      <c r="C23" t="s">
        <v>676</v>
      </c>
      <c r="D23" t="s">
        <v>498</v>
      </c>
      <c r="E23"/>
      <c r="F23"/>
      <c r="G23"/>
      <c r="H23"/>
      <c r="I23">
        <v>80750</v>
      </c>
      <c r="J23"/>
      <c r="K23">
        <v>80750</v>
      </c>
    </row>
    <row r="24" spans="1:11" ht="15" x14ac:dyDescent="0.25">
      <c r="A24" t="s">
        <v>272</v>
      </c>
      <c r="B24" t="s">
        <v>300</v>
      </c>
      <c r="C24" t="s">
        <v>677</v>
      </c>
      <c r="D24" t="s">
        <v>498</v>
      </c>
      <c r="E24"/>
      <c r="F24">
        <v>10500</v>
      </c>
      <c r="G24"/>
      <c r="H24">
        <v>57400</v>
      </c>
      <c r="I24"/>
      <c r="J24">
        <v>18688</v>
      </c>
      <c r="K24">
        <v>86588</v>
      </c>
    </row>
    <row r="25" spans="1:11" ht="15" x14ac:dyDescent="0.25">
      <c r="A25" t="s">
        <v>272</v>
      </c>
      <c r="B25" t="s">
        <v>300</v>
      </c>
      <c r="C25" t="s">
        <v>677</v>
      </c>
      <c r="D25" t="s">
        <v>499</v>
      </c>
      <c r="E25">
        <v>600</v>
      </c>
      <c r="F25"/>
      <c r="G25"/>
      <c r="H25"/>
      <c r="I25"/>
      <c r="J25"/>
      <c r="K25">
        <v>600</v>
      </c>
    </row>
    <row r="26" spans="1:11" ht="15" x14ac:dyDescent="0.25">
      <c r="A26" t="s">
        <v>272</v>
      </c>
      <c r="B26" t="s">
        <v>300</v>
      </c>
      <c r="C26" t="s">
        <v>678</v>
      </c>
      <c r="D26" t="s">
        <v>498</v>
      </c>
      <c r="E26"/>
      <c r="F26"/>
      <c r="G26"/>
      <c r="H26"/>
      <c r="I26"/>
      <c r="J26">
        <v>5288</v>
      </c>
      <c r="K26">
        <v>5288</v>
      </c>
    </row>
    <row r="27" spans="1:11" ht="15" x14ac:dyDescent="0.25">
      <c r="A27" t="s">
        <v>272</v>
      </c>
      <c r="B27" t="s">
        <v>300</v>
      </c>
      <c r="C27" t="s">
        <v>678</v>
      </c>
      <c r="D27" t="s">
        <v>499</v>
      </c>
      <c r="E27">
        <v>3500</v>
      </c>
      <c r="F27"/>
      <c r="G27"/>
      <c r="H27"/>
      <c r="I27"/>
      <c r="J27"/>
      <c r="K27">
        <v>3500</v>
      </c>
    </row>
    <row r="28" spans="1:11" ht="15" x14ac:dyDescent="0.25">
      <c r="A28" t="s">
        <v>272</v>
      </c>
      <c r="B28" t="s">
        <v>300</v>
      </c>
      <c r="C28" t="s">
        <v>302</v>
      </c>
      <c r="D28" t="s">
        <v>498</v>
      </c>
      <c r="E28"/>
      <c r="F28"/>
      <c r="G28"/>
      <c r="H28"/>
      <c r="I28">
        <v>203000</v>
      </c>
      <c r="J28"/>
      <c r="K28">
        <v>203000</v>
      </c>
    </row>
    <row r="29" spans="1:11" ht="15" x14ac:dyDescent="0.25">
      <c r="A29" t="s">
        <v>272</v>
      </c>
      <c r="B29" t="s">
        <v>300</v>
      </c>
      <c r="C29" t="s">
        <v>679</v>
      </c>
      <c r="D29" t="s">
        <v>498</v>
      </c>
      <c r="E29"/>
      <c r="F29"/>
      <c r="G29"/>
      <c r="H29">
        <v>46200</v>
      </c>
      <c r="I29">
        <v>1577800</v>
      </c>
      <c r="J29">
        <v>209</v>
      </c>
      <c r="K29">
        <v>1624209</v>
      </c>
    </row>
    <row r="30" spans="1:11" ht="15" x14ac:dyDescent="0.25">
      <c r="A30" t="s">
        <v>272</v>
      </c>
      <c r="B30" t="s">
        <v>300</v>
      </c>
      <c r="C30" t="s">
        <v>303</v>
      </c>
      <c r="D30" t="s">
        <v>498</v>
      </c>
      <c r="E30"/>
      <c r="F30"/>
      <c r="G30"/>
      <c r="H30">
        <v>85400</v>
      </c>
      <c r="I30">
        <v>1218700</v>
      </c>
      <c r="J30"/>
      <c r="K30">
        <v>1304100</v>
      </c>
    </row>
    <row r="31" spans="1:11" ht="15" x14ac:dyDescent="0.25">
      <c r="A31" t="s">
        <v>272</v>
      </c>
      <c r="B31" t="s">
        <v>300</v>
      </c>
      <c r="C31" t="s">
        <v>303</v>
      </c>
      <c r="D31" t="s">
        <v>499</v>
      </c>
      <c r="E31"/>
      <c r="F31"/>
      <c r="G31"/>
      <c r="H31">
        <v>6300</v>
      </c>
      <c r="I31"/>
      <c r="J31"/>
      <c r="K31">
        <v>6300</v>
      </c>
    </row>
    <row r="32" spans="1:11" ht="15" x14ac:dyDescent="0.25">
      <c r="A32" t="s">
        <v>272</v>
      </c>
      <c r="B32" t="s">
        <v>304</v>
      </c>
      <c r="C32" t="s">
        <v>680</v>
      </c>
      <c r="D32" t="s">
        <v>498</v>
      </c>
      <c r="E32"/>
      <c r="F32"/>
      <c r="G32"/>
      <c r="H32">
        <v>8400</v>
      </c>
      <c r="I32">
        <v>31500</v>
      </c>
      <c r="J32"/>
      <c r="K32">
        <v>39900</v>
      </c>
    </row>
    <row r="33" spans="1:11" ht="15" x14ac:dyDescent="0.25">
      <c r="A33" t="s">
        <v>272</v>
      </c>
      <c r="B33" t="s">
        <v>304</v>
      </c>
      <c r="C33" t="s">
        <v>305</v>
      </c>
      <c r="D33" t="s">
        <v>498</v>
      </c>
      <c r="E33"/>
      <c r="F33"/>
      <c r="G33"/>
      <c r="H33">
        <v>65000</v>
      </c>
      <c r="I33">
        <v>283500</v>
      </c>
      <c r="J33"/>
      <c r="K33">
        <v>348500</v>
      </c>
    </row>
    <row r="34" spans="1:11" ht="15" x14ac:dyDescent="0.25">
      <c r="A34" t="s">
        <v>272</v>
      </c>
      <c r="B34" t="s">
        <v>304</v>
      </c>
      <c r="C34" t="s">
        <v>306</v>
      </c>
      <c r="D34" t="s">
        <v>498</v>
      </c>
      <c r="E34"/>
      <c r="F34">
        <v>4409</v>
      </c>
      <c r="G34"/>
      <c r="H34"/>
      <c r="I34">
        <v>33600</v>
      </c>
      <c r="J34"/>
      <c r="K34">
        <v>38009</v>
      </c>
    </row>
    <row r="35" spans="1:11" ht="15" x14ac:dyDescent="0.25">
      <c r="A35" t="s">
        <v>272</v>
      </c>
      <c r="B35" t="s">
        <v>304</v>
      </c>
      <c r="C35" t="s">
        <v>681</v>
      </c>
      <c r="D35" t="s">
        <v>498</v>
      </c>
      <c r="E35"/>
      <c r="F35"/>
      <c r="G35"/>
      <c r="H35"/>
      <c r="I35">
        <v>39200</v>
      </c>
      <c r="J35"/>
      <c r="K35">
        <v>39200</v>
      </c>
    </row>
    <row r="36" spans="1:11" ht="15" x14ac:dyDescent="0.25">
      <c r="A36" t="s">
        <v>272</v>
      </c>
      <c r="B36" t="s">
        <v>304</v>
      </c>
      <c r="C36" t="s">
        <v>682</v>
      </c>
      <c r="D36" t="s">
        <v>498</v>
      </c>
      <c r="E36"/>
      <c r="F36"/>
      <c r="G36"/>
      <c r="H36">
        <v>224700</v>
      </c>
      <c r="I36">
        <v>832100</v>
      </c>
      <c r="J36"/>
      <c r="K36">
        <v>1056800</v>
      </c>
    </row>
    <row r="37" spans="1:11" ht="15" x14ac:dyDescent="0.25">
      <c r="A37" t="s">
        <v>272</v>
      </c>
      <c r="B37" t="s">
        <v>304</v>
      </c>
      <c r="C37" t="s">
        <v>683</v>
      </c>
      <c r="D37" t="s">
        <v>498</v>
      </c>
      <c r="E37"/>
      <c r="F37"/>
      <c r="G37"/>
      <c r="H37">
        <v>42700</v>
      </c>
      <c r="I37">
        <v>1602300</v>
      </c>
      <c r="J37">
        <v>8400</v>
      </c>
      <c r="K37">
        <v>1653400</v>
      </c>
    </row>
    <row r="38" spans="1:11" ht="15" x14ac:dyDescent="0.25">
      <c r="A38" t="s">
        <v>272</v>
      </c>
      <c r="B38" t="s">
        <v>304</v>
      </c>
      <c r="C38" t="s">
        <v>684</v>
      </c>
      <c r="D38" t="s">
        <v>498</v>
      </c>
      <c r="E38"/>
      <c r="F38"/>
      <c r="G38"/>
      <c r="H38">
        <v>49000</v>
      </c>
      <c r="I38">
        <v>550900</v>
      </c>
      <c r="J38">
        <v>3500</v>
      </c>
      <c r="K38">
        <v>603400</v>
      </c>
    </row>
    <row r="39" spans="1:11" ht="15" x14ac:dyDescent="0.25">
      <c r="A39" t="s">
        <v>272</v>
      </c>
      <c r="B39" t="s">
        <v>304</v>
      </c>
      <c r="C39" t="s">
        <v>684</v>
      </c>
      <c r="D39" t="s">
        <v>499</v>
      </c>
      <c r="E39"/>
      <c r="F39"/>
      <c r="G39"/>
      <c r="H39"/>
      <c r="I39">
        <v>7000</v>
      </c>
      <c r="J39"/>
      <c r="K39">
        <v>7000</v>
      </c>
    </row>
    <row r="40" spans="1:11" ht="15" x14ac:dyDescent="0.25">
      <c r="A40" t="s">
        <v>272</v>
      </c>
      <c r="B40" t="s">
        <v>304</v>
      </c>
      <c r="C40" t="s">
        <v>308</v>
      </c>
      <c r="D40" t="s">
        <v>498</v>
      </c>
      <c r="E40"/>
      <c r="F40">
        <v>20300</v>
      </c>
      <c r="G40"/>
      <c r="H40">
        <v>464800</v>
      </c>
      <c r="I40">
        <v>6395900</v>
      </c>
      <c r="J40"/>
      <c r="K40">
        <v>6881000</v>
      </c>
    </row>
    <row r="41" spans="1:11" ht="15" x14ac:dyDescent="0.25">
      <c r="A41" t="s">
        <v>272</v>
      </c>
      <c r="B41" t="s">
        <v>304</v>
      </c>
      <c r="C41" t="s">
        <v>308</v>
      </c>
      <c r="D41" t="s">
        <v>499</v>
      </c>
      <c r="E41"/>
      <c r="F41">
        <v>12600</v>
      </c>
      <c r="G41"/>
      <c r="H41"/>
      <c r="I41"/>
      <c r="J41"/>
      <c r="K41">
        <v>12600</v>
      </c>
    </row>
    <row r="42" spans="1:11" ht="15" x14ac:dyDescent="0.25">
      <c r="A42" t="s">
        <v>272</v>
      </c>
      <c r="B42" t="s">
        <v>304</v>
      </c>
      <c r="C42" t="s">
        <v>309</v>
      </c>
      <c r="D42" t="s">
        <v>498</v>
      </c>
      <c r="E42"/>
      <c r="F42">
        <v>19600</v>
      </c>
      <c r="G42"/>
      <c r="H42">
        <v>542000</v>
      </c>
      <c r="I42">
        <v>11598000</v>
      </c>
      <c r="J42"/>
      <c r="K42">
        <v>12159600</v>
      </c>
    </row>
    <row r="43" spans="1:11" ht="15" x14ac:dyDescent="0.25">
      <c r="A43" t="s">
        <v>272</v>
      </c>
      <c r="B43" t="s">
        <v>304</v>
      </c>
      <c r="C43" t="s">
        <v>309</v>
      </c>
      <c r="D43" t="s">
        <v>499</v>
      </c>
      <c r="E43"/>
      <c r="F43">
        <v>6300</v>
      </c>
      <c r="G43"/>
      <c r="H43"/>
      <c r="I43">
        <v>25600</v>
      </c>
      <c r="J43"/>
      <c r="K43">
        <v>31900</v>
      </c>
    </row>
    <row r="44" spans="1:11" ht="15" x14ac:dyDescent="0.25">
      <c r="A44" t="s">
        <v>272</v>
      </c>
      <c r="B44" t="s">
        <v>304</v>
      </c>
      <c r="C44" t="s">
        <v>685</v>
      </c>
      <c r="D44" t="s">
        <v>498</v>
      </c>
      <c r="E44"/>
      <c r="F44">
        <v>11800</v>
      </c>
      <c r="G44"/>
      <c r="H44">
        <v>47500</v>
      </c>
      <c r="I44">
        <v>943150</v>
      </c>
      <c r="J44"/>
      <c r="K44">
        <v>1002450</v>
      </c>
    </row>
    <row r="45" spans="1:11" ht="15" x14ac:dyDescent="0.25">
      <c r="A45" t="s">
        <v>272</v>
      </c>
      <c r="B45" t="s">
        <v>304</v>
      </c>
      <c r="C45" t="s">
        <v>686</v>
      </c>
      <c r="D45" t="s">
        <v>498</v>
      </c>
      <c r="E45"/>
      <c r="F45"/>
      <c r="G45"/>
      <c r="H45">
        <v>32900</v>
      </c>
      <c r="I45">
        <v>158200</v>
      </c>
      <c r="J45">
        <v>4900</v>
      </c>
      <c r="K45">
        <v>196000</v>
      </c>
    </row>
    <row r="46" spans="1:11" ht="15" x14ac:dyDescent="0.25">
      <c r="A46" t="s">
        <v>272</v>
      </c>
      <c r="B46" t="s">
        <v>304</v>
      </c>
      <c r="C46" t="s">
        <v>687</v>
      </c>
      <c r="D46" t="s">
        <v>498</v>
      </c>
      <c r="E46"/>
      <c r="F46"/>
      <c r="G46"/>
      <c r="H46"/>
      <c r="I46"/>
      <c r="J46">
        <v>7774</v>
      </c>
      <c r="K46">
        <v>7774</v>
      </c>
    </row>
    <row r="47" spans="1:11" ht="15" x14ac:dyDescent="0.25">
      <c r="A47" t="s">
        <v>272</v>
      </c>
      <c r="B47" t="s">
        <v>304</v>
      </c>
      <c r="C47" t="s">
        <v>688</v>
      </c>
      <c r="D47" t="s">
        <v>498</v>
      </c>
      <c r="E47"/>
      <c r="F47"/>
      <c r="G47"/>
      <c r="H47">
        <v>14000</v>
      </c>
      <c r="I47">
        <v>929600</v>
      </c>
      <c r="J47">
        <v>7000</v>
      </c>
      <c r="K47">
        <v>950600</v>
      </c>
    </row>
    <row r="48" spans="1:11" ht="15" x14ac:dyDescent="0.25">
      <c r="A48" t="s">
        <v>272</v>
      </c>
      <c r="B48" t="s">
        <v>304</v>
      </c>
      <c r="C48" t="s">
        <v>688</v>
      </c>
      <c r="D48" t="s">
        <v>499</v>
      </c>
      <c r="E48"/>
      <c r="F48"/>
      <c r="G48"/>
      <c r="H48">
        <v>14000</v>
      </c>
      <c r="I48">
        <v>2800</v>
      </c>
      <c r="J48"/>
      <c r="K48">
        <v>16800</v>
      </c>
    </row>
    <row r="49" spans="1:11" ht="15" x14ac:dyDescent="0.25">
      <c r="A49" t="s">
        <v>272</v>
      </c>
      <c r="B49" t="s">
        <v>304</v>
      </c>
      <c r="C49" t="s">
        <v>311</v>
      </c>
      <c r="D49" t="s">
        <v>498</v>
      </c>
      <c r="E49">
        <v>14800</v>
      </c>
      <c r="F49">
        <v>78400</v>
      </c>
      <c r="G49"/>
      <c r="H49">
        <v>478100</v>
      </c>
      <c r="I49">
        <v>9040144</v>
      </c>
      <c r="J49"/>
      <c r="K49">
        <v>9611444</v>
      </c>
    </row>
    <row r="50" spans="1:11" ht="15" x14ac:dyDescent="0.25">
      <c r="A50" t="s">
        <v>272</v>
      </c>
      <c r="B50" t="s">
        <v>304</v>
      </c>
      <c r="C50" t="s">
        <v>145</v>
      </c>
      <c r="D50" t="s">
        <v>498</v>
      </c>
      <c r="E50"/>
      <c r="F50">
        <v>8400</v>
      </c>
      <c r="G50"/>
      <c r="H50">
        <v>30100</v>
      </c>
      <c r="I50">
        <v>1727600</v>
      </c>
      <c r="J50"/>
      <c r="K50">
        <v>1766100</v>
      </c>
    </row>
    <row r="51" spans="1:11" ht="15" x14ac:dyDescent="0.25">
      <c r="A51" t="s">
        <v>272</v>
      </c>
      <c r="B51" t="s">
        <v>304</v>
      </c>
      <c r="C51" t="s">
        <v>689</v>
      </c>
      <c r="D51" t="s">
        <v>498</v>
      </c>
      <c r="E51"/>
      <c r="F51"/>
      <c r="G51"/>
      <c r="H51">
        <v>342300</v>
      </c>
      <c r="I51">
        <v>16176925</v>
      </c>
      <c r="J51">
        <v>24500</v>
      </c>
      <c r="K51">
        <v>16543725</v>
      </c>
    </row>
    <row r="52" spans="1:11" ht="15" x14ac:dyDescent="0.25">
      <c r="A52" t="s">
        <v>272</v>
      </c>
      <c r="B52" t="s">
        <v>304</v>
      </c>
      <c r="C52" t="s">
        <v>689</v>
      </c>
      <c r="D52" t="s">
        <v>499</v>
      </c>
      <c r="E52">
        <v>3000</v>
      </c>
      <c r="F52"/>
      <c r="G52"/>
      <c r="H52"/>
      <c r="I52"/>
      <c r="J52"/>
      <c r="K52">
        <v>3000</v>
      </c>
    </row>
    <row r="53" spans="1:11" ht="15" x14ac:dyDescent="0.25">
      <c r="A53" t="s">
        <v>272</v>
      </c>
      <c r="B53" t="s">
        <v>304</v>
      </c>
      <c r="C53" t="s">
        <v>690</v>
      </c>
      <c r="D53" t="s">
        <v>498</v>
      </c>
      <c r="E53">
        <v>2100</v>
      </c>
      <c r="F53">
        <v>22400</v>
      </c>
      <c r="G53"/>
      <c r="H53">
        <v>35000</v>
      </c>
      <c r="I53">
        <v>212200</v>
      </c>
      <c r="J53">
        <v>20300</v>
      </c>
      <c r="K53">
        <v>292000</v>
      </c>
    </row>
    <row r="54" spans="1:11" ht="15" x14ac:dyDescent="0.25">
      <c r="A54" t="s">
        <v>272</v>
      </c>
      <c r="B54" t="s">
        <v>304</v>
      </c>
      <c r="C54" t="s">
        <v>691</v>
      </c>
      <c r="D54" t="s">
        <v>498</v>
      </c>
      <c r="E54"/>
      <c r="F54">
        <v>33600</v>
      </c>
      <c r="G54"/>
      <c r="H54">
        <v>48600</v>
      </c>
      <c r="I54">
        <v>1279750</v>
      </c>
      <c r="J54"/>
      <c r="K54">
        <v>1361950</v>
      </c>
    </row>
    <row r="55" spans="1:11" ht="15" x14ac:dyDescent="0.25">
      <c r="A55" t="s">
        <v>272</v>
      </c>
      <c r="B55" t="s">
        <v>304</v>
      </c>
      <c r="C55" t="s">
        <v>691</v>
      </c>
      <c r="D55" t="s">
        <v>499</v>
      </c>
      <c r="E55"/>
      <c r="F55"/>
      <c r="G55"/>
      <c r="H55"/>
      <c r="I55">
        <v>46200</v>
      </c>
      <c r="J55"/>
      <c r="K55">
        <v>46200</v>
      </c>
    </row>
    <row r="56" spans="1:11" ht="15" x14ac:dyDescent="0.25">
      <c r="A56" t="s">
        <v>272</v>
      </c>
      <c r="B56" t="s">
        <v>304</v>
      </c>
      <c r="C56" t="s">
        <v>312</v>
      </c>
      <c r="D56" t="s">
        <v>498</v>
      </c>
      <c r="E56"/>
      <c r="F56">
        <v>7000</v>
      </c>
      <c r="G56"/>
      <c r="H56">
        <v>31500</v>
      </c>
      <c r="I56"/>
      <c r="J56"/>
      <c r="K56">
        <v>38500</v>
      </c>
    </row>
    <row r="57" spans="1:11" ht="15" x14ac:dyDescent="0.25">
      <c r="A57" t="s">
        <v>272</v>
      </c>
      <c r="B57" t="s">
        <v>304</v>
      </c>
      <c r="C57" t="s">
        <v>692</v>
      </c>
      <c r="D57" t="s">
        <v>498</v>
      </c>
      <c r="E57"/>
      <c r="F57"/>
      <c r="G57"/>
      <c r="H57">
        <v>19800</v>
      </c>
      <c r="I57">
        <v>216000</v>
      </c>
      <c r="J57"/>
      <c r="K57">
        <v>235800</v>
      </c>
    </row>
    <row r="58" spans="1:11" ht="15" x14ac:dyDescent="0.25">
      <c r="A58" t="s">
        <v>272</v>
      </c>
      <c r="B58" t="s">
        <v>304</v>
      </c>
      <c r="C58" t="s">
        <v>583</v>
      </c>
      <c r="D58" t="s">
        <v>498</v>
      </c>
      <c r="E58"/>
      <c r="F58"/>
      <c r="G58"/>
      <c r="H58"/>
      <c r="I58">
        <v>577500</v>
      </c>
      <c r="J58"/>
      <c r="K58">
        <v>577500</v>
      </c>
    </row>
    <row r="59" spans="1:11" ht="15" x14ac:dyDescent="0.25">
      <c r="A59" t="s">
        <v>272</v>
      </c>
      <c r="B59" t="s">
        <v>304</v>
      </c>
      <c r="C59" t="s">
        <v>693</v>
      </c>
      <c r="D59" t="s">
        <v>498</v>
      </c>
      <c r="E59"/>
      <c r="F59"/>
      <c r="G59"/>
      <c r="H59"/>
      <c r="I59"/>
      <c r="J59">
        <v>7262</v>
      </c>
      <c r="K59">
        <v>7262</v>
      </c>
    </row>
    <row r="60" spans="1:11" ht="15" x14ac:dyDescent="0.25">
      <c r="A60" t="s">
        <v>272</v>
      </c>
      <c r="B60" t="s">
        <v>304</v>
      </c>
      <c r="C60" t="s">
        <v>693</v>
      </c>
      <c r="D60" t="s">
        <v>499</v>
      </c>
      <c r="E60">
        <v>2500</v>
      </c>
      <c r="F60"/>
      <c r="G60"/>
      <c r="H60"/>
      <c r="I60"/>
      <c r="J60"/>
      <c r="K60">
        <v>2500</v>
      </c>
    </row>
    <row r="61" spans="1:11" ht="15" x14ac:dyDescent="0.25">
      <c r="A61" t="s">
        <v>272</v>
      </c>
      <c r="B61" t="s">
        <v>304</v>
      </c>
      <c r="C61" t="s">
        <v>694</v>
      </c>
      <c r="D61" t="s">
        <v>498</v>
      </c>
      <c r="E61"/>
      <c r="F61"/>
      <c r="G61"/>
      <c r="H61"/>
      <c r="I61"/>
      <c r="J61">
        <v>8071</v>
      </c>
      <c r="K61">
        <v>8071</v>
      </c>
    </row>
    <row r="62" spans="1:11" ht="15" x14ac:dyDescent="0.25">
      <c r="A62" t="s">
        <v>272</v>
      </c>
      <c r="B62" t="s">
        <v>304</v>
      </c>
      <c r="C62" t="s">
        <v>695</v>
      </c>
      <c r="D62" t="s">
        <v>498</v>
      </c>
      <c r="E62"/>
      <c r="F62"/>
      <c r="G62"/>
      <c r="H62"/>
      <c r="I62"/>
      <c r="J62">
        <v>7756</v>
      </c>
      <c r="K62">
        <v>7756</v>
      </c>
    </row>
    <row r="63" spans="1:11" ht="15" x14ac:dyDescent="0.25">
      <c r="A63" t="s">
        <v>272</v>
      </c>
      <c r="B63" t="s">
        <v>304</v>
      </c>
      <c r="C63" t="s">
        <v>696</v>
      </c>
      <c r="D63" t="s">
        <v>498</v>
      </c>
      <c r="E63"/>
      <c r="F63"/>
      <c r="G63"/>
      <c r="H63"/>
      <c r="I63"/>
      <c r="J63">
        <v>200</v>
      </c>
      <c r="K63">
        <v>200</v>
      </c>
    </row>
    <row r="64" spans="1:11" ht="15" x14ac:dyDescent="0.25">
      <c r="A64" t="s">
        <v>272</v>
      </c>
      <c r="B64" t="s">
        <v>304</v>
      </c>
      <c r="C64" t="s">
        <v>697</v>
      </c>
      <c r="D64" t="s">
        <v>498</v>
      </c>
      <c r="E64"/>
      <c r="F64"/>
      <c r="G64"/>
      <c r="H64"/>
      <c r="I64"/>
      <c r="J64">
        <v>200</v>
      </c>
      <c r="K64">
        <v>200</v>
      </c>
    </row>
    <row r="65" spans="1:11" ht="15" x14ac:dyDescent="0.25">
      <c r="A65" t="s">
        <v>272</v>
      </c>
      <c r="B65" t="s">
        <v>304</v>
      </c>
      <c r="C65" t="s">
        <v>698</v>
      </c>
      <c r="D65" t="s">
        <v>498</v>
      </c>
      <c r="E65"/>
      <c r="F65"/>
      <c r="G65"/>
      <c r="H65"/>
      <c r="I65"/>
      <c r="J65">
        <v>200</v>
      </c>
      <c r="K65">
        <v>200</v>
      </c>
    </row>
    <row r="66" spans="1:11" ht="15" x14ac:dyDescent="0.25">
      <c r="A66" t="s">
        <v>272</v>
      </c>
      <c r="B66" t="s">
        <v>304</v>
      </c>
      <c r="C66" t="s">
        <v>699</v>
      </c>
      <c r="D66" t="s">
        <v>498</v>
      </c>
      <c r="E66"/>
      <c r="F66"/>
      <c r="G66"/>
      <c r="H66">
        <v>9800</v>
      </c>
      <c r="I66">
        <v>588000</v>
      </c>
      <c r="J66">
        <v>4900</v>
      </c>
      <c r="K66">
        <v>602700</v>
      </c>
    </row>
    <row r="67" spans="1:11" ht="15" x14ac:dyDescent="0.25">
      <c r="A67" t="s">
        <v>272</v>
      </c>
      <c r="B67" t="s">
        <v>304</v>
      </c>
      <c r="C67" t="s">
        <v>699</v>
      </c>
      <c r="D67" t="s">
        <v>499</v>
      </c>
      <c r="E67"/>
      <c r="F67"/>
      <c r="G67"/>
      <c r="H67">
        <v>23800</v>
      </c>
      <c r="I67"/>
      <c r="J67"/>
      <c r="K67">
        <v>23800</v>
      </c>
    </row>
    <row r="68" spans="1:11" ht="15" x14ac:dyDescent="0.25">
      <c r="A68" t="s">
        <v>272</v>
      </c>
      <c r="B68" t="s">
        <v>304</v>
      </c>
      <c r="C68" t="s">
        <v>313</v>
      </c>
      <c r="D68" t="s">
        <v>498</v>
      </c>
      <c r="E68"/>
      <c r="F68">
        <v>29500</v>
      </c>
      <c r="G68"/>
      <c r="H68">
        <v>31500</v>
      </c>
      <c r="I68">
        <v>238500</v>
      </c>
      <c r="J68"/>
      <c r="K68">
        <v>299500</v>
      </c>
    </row>
    <row r="69" spans="1:11" ht="15" x14ac:dyDescent="0.25">
      <c r="A69" t="s">
        <v>272</v>
      </c>
      <c r="B69" t="s">
        <v>304</v>
      </c>
      <c r="C69" t="s">
        <v>700</v>
      </c>
      <c r="D69" t="s">
        <v>499</v>
      </c>
      <c r="E69">
        <v>5000</v>
      </c>
      <c r="F69"/>
      <c r="G69"/>
      <c r="H69"/>
      <c r="I69"/>
      <c r="J69"/>
      <c r="K69">
        <v>5000</v>
      </c>
    </row>
    <row r="70" spans="1:11" ht="15" x14ac:dyDescent="0.25">
      <c r="A70" t="s">
        <v>272</v>
      </c>
      <c r="B70" t="s">
        <v>304</v>
      </c>
      <c r="C70" t="s">
        <v>701</v>
      </c>
      <c r="D70" t="s">
        <v>498</v>
      </c>
      <c r="E70"/>
      <c r="F70"/>
      <c r="G70"/>
      <c r="H70">
        <v>58100</v>
      </c>
      <c r="I70">
        <v>599900</v>
      </c>
      <c r="J70">
        <v>15400</v>
      </c>
      <c r="K70">
        <v>673400</v>
      </c>
    </row>
    <row r="71" spans="1:11" ht="15" x14ac:dyDescent="0.25">
      <c r="A71" t="s">
        <v>272</v>
      </c>
      <c r="B71" t="s">
        <v>304</v>
      </c>
      <c r="C71" t="s">
        <v>314</v>
      </c>
      <c r="D71" t="s">
        <v>498</v>
      </c>
      <c r="E71"/>
      <c r="F71">
        <v>30100</v>
      </c>
      <c r="G71"/>
      <c r="H71">
        <v>69100</v>
      </c>
      <c r="I71">
        <v>3593260</v>
      </c>
      <c r="J71"/>
      <c r="K71">
        <v>3692460</v>
      </c>
    </row>
    <row r="72" spans="1:11" ht="15" x14ac:dyDescent="0.25">
      <c r="A72" t="s">
        <v>272</v>
      </c>
      <c r="B72" t="s">
        <v>304</v>
      </c>
      <c r="C72" t="s">
        <v>315</v>
      </c>
      <c r="D72" t="s">
        <v>498</v>
      </c>
      <c r="E72"/>
      <c r="F72"/>
      <c r="G72"/>
      <c r="H72">
        <v>31500</v>
      </c>
      <c r="I72">
        <v>441000</v>
      </c>
      <c r="J72"/>
      <c r="K72">
        <v>472500</v>
      </c>
    </row>
    <row r="73" spans="1:11" ht="15" x14ac:dyDescent="0.25">
      <c r="A73" t="s">
        <v>272</v>
      </c>
      <c r="B73" t="s">
        <v>304</v>
      </c>
      <c r="C73" t="s">
        <v>702</v>
      </c>
      <c r="D73" t="s">
        <v>498</v>
      </c>
      <c r="E73"/>
      <c r="F73"/>
      <c r="G73"/>
      <c r="H73">
        <v>10500</v>
      </c>
      <c r="I73">
        <v>331200</v>
      </c>
      <c r="J73"/>
      <c r="K73">
        <v>341700</v>
      </c>
    </row>
    <row r="74" spans="1:11" ht="15" x14ac:dyDescent="0.25">
      <c r="A74" t="s">
        <v>272</v>
      </c>
      <c r="B74" t="s">
        <v>304</v>
      </c>
      <c r="C74" t="s">
        <v>703</v>
      </c>
      <c r="D74" t="s">
        <v>498</v>
      </c>
      <c r="E74"/>
      <c r="F74"/>
      <c r="G74"/>
      <c r="H74"/>
      <c r="I74">
        <v>45150</v>
      </c>
      <c r="J74">
        <v>11200</v>
      </c>
      <c r="K74">
        <v>56350</v>
      </c>
    </row>
    <row r="75" spans="1:11" ht="15" x14ac:dyDescent="0.25">
      <c r="A75" t="s">
        <v>272</v>
      </c>
      <c r="B75" t="s">
        <v>304</v>
      </c>
      <c r="C75" t="s">
        <v>316</v>
      </c>
      <c r="D75" t="s">
        <v>498</v>
      </c>
      <c r="E75"/>
      <c r="F75">
        <v>16800</v>
      </c>
      <c r="G75"/>
      <c r="H75">
        <v>459900</v>
      </c>
      <c r="I75">
        <v>4169200</v>
      </c>
      <c r="J75"/>
      <c r="K75">
        <v>4645900</v>
      </c>
    </row>
    <row r="76" spans="1:11" ht="15" x14ac:dyDescent="0.25">
      <c r="A76" t="s">
        <v>272</v>
      </c>
      <c r="B76" t="s">
        <v>304</v>
      </c>
      <c r="C76" t="s">
        <v>704</v>
      </c>
      <c r="D76" t="s">
        <v>498</v>
      </c>
      <c r="E76"/>
      <c r="F76"/>
      <c r="G76"/>
      <c r="H76"/>
      <c r="I76">
        <v>425650</v>
      </c>
      <c r="J76"/>
      <c r="K76">
        <v>425650</v>
      </c>
    </row>
    <row r="77" spans="1:11" ht="15" x14ac:dyDescent="0.25">
      <c r="A77" t="s">
        <v>272</v>
      </c>
      <c r="B77" t="s">
        <v>304</v>
      </c>
      <c r="C77" t="s">
        <v>705</v>
      </c>
      <c r="D77" t="s">
        <v>498</v>
      </c>
      <c r="E77"/>
      <c r="F77"/>
      <c r="G77"/>
      <c r="H77"/>
      <c r="I77">
        <v>560000</v>
      </c>
      <c r="J77"/>
      <c r="K77">
        <v>560000</v>
      </c>
    </row>
    <row r="78" spans="1:11" ht="15" x14ac:dyDescent="0.25">
      <c r="A78" t="s">
        <v>272</v>
      </c>
      <c r="B78" t="s">
        <v>304</v>
      </c>
      <c r="C78" t="s">
        <v>317</v>
      </c>
      <c r="D78" t="s">
        <v>499</v>
      </c>
      <c r="E78"/>
      <c r="F78"/>
      <c r="G78"/>
      <c r="H78"/>
      <c r="I78">
        <v>62000</v>
      </c>
      <c r="J78"/>
      <c r="K78">
        <v>62000</v>
      </c>
    </row>
    <row r="79" spans="1:11" ht="15" x14ac:dyDescent="0.25">
      <c r="A79" t="s">
        <v>272</v>
      </c>
      <c r="B79" t="s">
        <v>304</v>
      </c>
      <c r="C79" t="s">
        <v>706</v>
      </c>
      <c r="D79" t="s">
        <v>498</v>
      </c>
      <c r="E79"/>
      <c r="F79"/>
      <c r="G79"/>
      <c r="H79">
        <v>185500</v>
      </c>
      <c r="I79">
        <v>1568700</v>
      </c>
      <c r="J79">
        <v>22059</v>
      </c>
      <c r="K79">
        <v>1776259</v>
      </c>
    </row>
    <row r="80" spans="1:11" ht="15" x14ac:dyDescent="0.25">
      <c r="A80" t="s">
        <v>272</v>
      </c>
      <c r="B80" t="s">
        <v>304</v>
      </c>
      <c r="C80" t="s">
        <v>318</v>
      </c>
      <c r="D80" t="s">
        <v>498</v>
      </c>
      <c r="E80">
        <v>11700</v>
      </c>
      <c r="F80">
        <v>94500</v>
      </c>
      <c r="G80"/>
      <c r="H80">
        <v>63000</v>
      </c>
      <c r="I80">
        <v>560900</v>
      </c>
      <c r="J80"/>
      <c r="K80">
        <v>730100</v>
      </c>
    </row>
    <row r="81" spans="1:11" ht="15" x14ac:dyDescent="0.25">
      <c r="A81" t="s">
        <v>272</v>
      </c>
      <c r="B81" t="s">
        <v>304</v>
      </c>
      <c r="C81" t="s">
        <v>318</v>
      </c>
      <c r="D81" t="s">
        <v>499</v>
      </c>
      <c r="E81"/>
      <c r="F81">
        <v>28700</v>
      </c>
      <c r="G81"/>
      <c r="H81">
        <v>74900</v>
      </c>
      <c r="I81"/>
      <c r="J81"/>
      <c r="K81">
        <v>103600</v>
      </c>
    </row>
    <row r="82" spans="1:11" ht="15" x14ac:dyDescent="0.25">
      <c r="A82" t="s">
        <v>272</v>
      </c>
      <c r="B82" t="s">
        <v>304</v>
      </c>
      <c r="C82" t="s">
        <v>319</v>
      </c>
      <c r="D82" t="s">
        <v>498</v>
      </c>
      <c r="E82"/>
      <c r="F82"/>
      <c r="G82"/>
      <c r="H82">
        <v>31500</v>
      </c>
      <c r="I82">
        <v>1411300</v>
      </c>
      <c r="J82">
        <v>10500</v>
      </c>
      <c r="K82">
        <v>1453300</v>
      </c>
    </row>
    <row r="83" spans="1:11" ht="15" x14ac:dyDescent="0.25">
      <c r="A83" t="s">
        <v>272</v>
      </c>
      <c r="B83" t="s">
        <v>304</v>
      </c>
      <c r="C83" t="s">
        <v>319</v>
      </c>
      <c r="D83" t="s">
        <v>499</v>
      </c>
      <c r="E83"/>
      <c r="F83"/>
      <c r="G83"/>
      <c r="H83"/>
      <c r="I83">
        <v>102900</v>
      </c>
      <c r="J83">
        <v>4200</v>
      </c>
      <c r="K83">
        <v>107100</v>
      </c>
    </row>
    <row r="84" spans="1:11" ht="15" x14ac:dyDescent="0.25">
      <c r="A84" t="s">
        <v>272</v>
      </c>
      <c r="B84" t="s">
        <v>304</v>
      </c>
      <c r="C84" t="s">
        <v>707</v>
      </c>
      <c r="D84" t="s">
        <v>498</v>
      </c>
      <c r="E84"/>
      <c r="F84"/>
      <c r="G84"/>
      <c r="H84">
        <v>44800</v>
      </c>
      <c r="I84">
        <v>982800</v>
      </c>
      <c r="J84"/>
      <c r="K84">
        <v>1027600</v>
      </c>
    </row>
    <row r="85" spans="1:11" ht="15" x14ac:dyDescent="0.25">
      <c r="A85" t="s">
        <v>272</v>
      </c>
      <c r="B85" t="s">
        <v>304</v>
      </c>
      <c r="C85" t="s">
        <v>708</v>
      </c>
      <c r="D85" t="s">
        <v>498</v>
      </c>
      <c r="E85"/>
      <c r="F85"/>
      <c r="G85"/>
      <c r="H85"/>
      <c r="I85">
        <v>337610</v>
      </c>
      <c r="J85"/>
      <c r="K85">
        <v>337610</v>
      </c>
    </row>
    <row r="86" spans="1:11" ht="15" x14ac:dyDescent="0.25">
      <c r="A86" t="s">
        <v>272</v>
      </c>
      <c r="B86" t="s">
        <v>304</v>
      </c>
      <c r="C86" t="s">
        <v>321</v>
      </c>
      <c r="D86" t="s">
        <v>498</v>
      </c>
      <c r="E86"/>
      <c r="F86"/>
      <c r="G86"/>
      <c r="H86">
        <v>75000</v>
      </c>
      <c r="I86">
        <v>850500</v>
      </c>
      <c r="J86"/>
      <c r="K86">
        <v>925500</v>
      </c>
    </row>
    <row r="87" spans="1:11" ht="15" x14ac:dyDescent="0.25">
      <c r="A87" t="s">
        <v>272</v>
      </c>
      <c r="B87" t="s">
        <v>304</v>
      </c>
      <c r="C87" t="s">
        <v>322</v>
      </c>
      <c r="D87" t="s">
        <v>498</v>
      </c>
      <c r="E87"/>
      <c r="F87"/>
      <c r="G87"/>
      <c r="H87">
        <v>114450</v>
      </c>
      <c r="I87">
        <v>714250</v>
      </c>
      <c r="J87"/>
      <c r="K87">
        <v>828700</v>
      </c>
    </row>
    <row r="88" spans="1:11" ht="15" x14ac:dyDescent="0.25">
      <c r="A88" t="s">
        <v>327</v>
      </c>
      <c r="B88" t="s">
        <v>709</v>
      </c>
      <c r="C88" t="s">
        <v>710</v>
      </c>
      <c r="D88" t="s">
        <v>499</v>
      </c>
      <c r="E88"/>
      <c r="F88"/>
      <c r="G88">
        <v>4300</v>
      </c>
      <c r="H88"/>
      <c r="I88"/>
      <c r="J88"/>
      <c r="K88">
        <v>4300</v>
      </c>
    </row>
    <row r="89" spans="1:11" ht="15" x14ac:dyDescent="0.25">
      <c r="A89"/>
      <c r="B89"/>
      <c r="C89"/>
      <c r="D89"/>
      <c r="E89">
        <f>SUBTOTAL(9,Tabell12[A])</f>
        <v>53400</v>
      </c>
      <c r="F89">
        <f>SUBTOTAL(9,Tabell12[B])</f>
        <v>516586</v>
      </c>
      <c r="G89">
        <f>SUBTOTAL(9,Tabell12[C])</f>
        <v>1946054</v>
      </c>
      <c r="H89">
        <f>SUBTOTAL(9,Tabell12[C1])</f>
        <v>4177550</v>
      </c>
      <c r="I89">
        <f>SUBTOTAL(9,Tabell12[C2])</f>
        <v>79073189</v>
      </c>
      <c r="J89">
        <f>SUBTOTAL(9,Tabell12[F])</f>
        <v>203346</v>
      </c>
      <c r="K89">
        <f>SUBTOTAL(9,Tabell12[Totalt])</f>
        <v>85970125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Import 2025</vt:lpstr>
      <vt:lpstr>Vår 2025</vt:lpstr>
      <vt:lpstr>Höst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Jeppsson</dc:creator>
  <cp:lastModifiedBy>Simon Jeppsson</cp:lastModifiedBy>
  <dcterms:created xsi:type="dcterms:W3CDTF">2025-09-30T11:48:22Z</dcterms:created>
  <dcterms:modified xsi:type="dcterms:W3CDTF">2026-02-09T07:20:23Z</dcterms:modified>
</cp:coreProperties>
</file>