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andm\Desktop\"/>
    </mc:Choice>
  </mc:AlternateContent>
  <xr:revisionPtr revIDLastSave="0" documentId="8_{BC9B0C23-4C44-40C6-A7E0-94C9D3373E2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körd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2" l="1"/>
  <c r="B38" i="2"/>
  <c r="B7" i="2"/>
  <c r="D68" i="2"/>
  <c r="C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K48" i="2"/>
  <c r="J48" i="2"/>
  <c r="I48" i="2"/>
  <c r="H48" i="2"/>
  <c r="G48" i="2"/>
  <c r="F48" i="2"/>
  <c r="E48" i="2"/>
  <c r="D48" i="2"/>
  <c r="C48" i="2"/>
  <c r="B47" i="2"/>
  <c r="B46" i="2"/>
  <c r="B45" i="2"/>
  <c r="B44" i="2"/>
  <c r="B43" i="2"/>
  <c r="B42" i="2"/>
  <c r="B41" i="2"/>
  <c r="B40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K18" i="2"/>
  <c r="J18" i="2"/>
  <c r="I18" i="2"/>
  <c r="H18" i="2"/>
  <c r="G18" i="2"/>
  <c r="F18" i="2"/>
  <c r="E18" i="2"/>
  <c r="D18" i="2"/>
  <c r="C18" i="2"/>
  <c r="B17" i="2"/>
  <c r="B16" i="2"/>
  <c r="B15" i="2"/>
  <c r="B14" i="2"/>
  <c r="B13" i="2"/>
  <c r="B12" i="2"/>
  <c r="B11" i="2"/>
  <c r="B10" i="2"/>
  <c r="B9" i="2"/>
  <c r="B8" i="2"/>
  <c r="B6" i="2"/>
  <c r="B5" i="2"/>
  <c r="B4" i="2"/>
  <c r="G69" i="2" l="1"/>
  <c r="I69" i="2"/>
  <c r="H69" i="2"/>
  <c r="F69" i="2"/>
  <c r="K69" i="2"/>
  <c r="J69" i="2"/>
  <c r="E69" i="2"/>
  <c r="B68" i="2"/>
  <c r="B48" i="2"/>
  <c r="C69" i="2"/>
  <c r="D69" i="2"/>
  <c r="B18" i="2"/>
  <c r="B69" i="2" l="1"/>
</calcChain>
</file>

<file path=xl/sharedStrings.xml><?xml version="1.0" encoding="utf-8"?>
<sst xmlns="http://schemas.openxmlformats.org/spreadsheetml/2006/main" count="100" uniqueCount="72">
  <si>
    <t>Färskpotatis</t>
  </si>
  <si>
    <t>Sort</t>
  </si>
  <si>
    <t>Summa:</t>
  </si>
  <si>
    <t>PB1</t>
  </si>
  <si>
    <t>PB2</t>
  </si>
  <si>
    <t>PB3</t>
  </si>
  <si>
    <t>PB4</t>
  </si>
  <si>
    <t>S</t>
  </si>
  <si>
    <t>SE</t>
  </si>
  <si>
    <t>E</t>
  </si>
  <si>
    <t>A</t>
  </si>
  <si>
    <t>B</t>
  </si>
  <si>
    <t>7FOUR7</t>
  </si>
  <si>
    <t>Arielle</t>
  </si>
  <si>
    <t>Arrow</t>
  </si>
  <si>
    <t>Connect</t>
  </si>
  <si>
    <t>Maria</t>
  </si>
  <si>
    <t>Maris Bard</t>
  </si>
  <si>
    <t>Rocket</t>
  </si>
  <si>
    <t>Solist</t>
  </si>
  <si>
    <t>Summa</t>
  </si>
  <si>
    <t>Höst-och vinterpotatis</t>
  </si>
  <si>
    <t>Asparges</t>
  </si>
  <si>
    <t>Bintje</t>
  </si>
  <si>
    <t>Carolus</t>
  </si>
  <si>
    <t>Fakse</t>
  </si>
  <si>
    <t>Folva</t>
  </si>
  <si>
    <t>Fontane</t>
  </si>
  <si>
    <t>Gala</t>
  </si>
  <si>
    <t>Inova</t>
  </si>
  <si>
    <t>King Edward VII</t>
  </si>
  <si>
    <t>Kingsman</t>
  </si>
  <si>
    <t>Mandel</t>
  </si>
  <si>
    <t>Michelle</t>
  </si>
  <si>
    <t>Queen Anne</t>
  </si>
  <si>
    <t>Taisiya</t>
  </si>
  <si>
    <t>Twister</t>
  </si>
  <si>
    <t>Industripotatis</t>
  </si>
  <si>
    <t>Allstar</t>
  </si>
  <si>
    <t>Avenue</t>
  </si>
  <si>
    <t>Dartiest</t>
  </si>
  <si>
    <t>Kuras</t>
  </si>
  <si>
    <t>Nofy</t>
  </si>
  <si>
    <t>Saprodi</t>
  </si>
  <si>
    <t>Seresta</t>
  </si>
  <si>
    <t>Totalt=</t>
  </si>
  <si>
    <t>Ballerina</t>
  </si>
  <si>
    <t>Kuba</t>
  </si>
  <si>
    <t>Lukas</t>
  </si>
  <si>
    <t>Ydun</t>
  </si>
  <si>
    <t>Baby Lou</t>
  </si>
  <si>
    <t>Early Puritan</t>
  </si>
  <si>
    <t>Jacky</t>
  </si>
  <si>
    <t>Jubilat</t>
  </si>
  <si>
    <t>Swift</t>
  </si>
  <si>
    <t>Triton</t>
  </si>
  <si>
    <t>Adato</t>
  </si>
  <si>
    <t>Bernadette</t>
  </si>
  <si>
    <t>Edison</t>
  </si>
  <si>
    <t>Jule</t>
  </si>
  <si>
    <t>Lea</t>
  </si>
  <si>
    <t>Melody</t>
  </si>
  <si>
    <t>Penni</t>
  </si>
  <si>
    <t>Telma</t>
  </si>
  <si>
    <t>Verdi</t>
  </si>
  <si>
    <t>Certifierad kvantitet (kg) av utsädespotatis certifieringssäsongen 2025 (skörd 2024)</t>
  </si>
  <si>
    <t>Aztec Gold</t>
  </si>
  <si>
    <t>Pondus</t>
  </si>
  <si>
    <t>Utsädesenheten 2025-11-28</t>
  </si>
  <si>
    <t>Ditta</t>
  </si>
  <si>
    <t>Lady Rosetta</t>
  </si>
  <si>
    <t>Plenty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</si>
</sst>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43" fontId="5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4" fillId="0" borderId="0" xfId="1" applyBorder="1"/>
    <xf numFmtId="164" fontId="1" fillId="0" borderId="0" xfId="4" applyNumberFormat="1" applyFont="1"/>
    <xf numFmtId="164" fontId="1" fillId="0" borderId="0" xfId="4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164" fontId="6" fillId="0" borderId="0" xfId="4" applyNumberFormat="1" applyFont="1"/>
    <xf numFmtId="164" fontId="7" fillId="0" borderId="0" xfId="4" applyNumberFormat="1" applyFont="1"/>
  </cellXfs>
  <cellStyles count="5"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  <cellStyle name="Tusental" xfId="4" builtinId="3"/>
  </cellStyles>
  <dxfs count="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932A63-7A90-41CA-BE8F-FB8FF232803B}" name="Tabell22" displayName="Tabell22" ref="A3:K19" totalsRowShown="0" headerRowDxfId="38" dataDxfId="37">
  <autoFilter ref="A3:K19" xr:uid="{3B932A63-7A90-41CA-BE8F-FB8FF232803B}"/>
  <tableColumns count="11">
    <tableColumn id="1" xr3:uid="{3F5EBA45-090B-4528-9630-75B85EF33516}" name="Sort" dataDxfId="36"/>
    <tableColumn id="2" xr3:uid="{780BD195-951C-4659-A1E8-FEE4CDB76D79}" name="Summa:" dataDxfId="35" dataCellStyle="Tusental"/>
    <tableColumn id="3" xr3:uid="{3CD23BF9-9D0A-46F4-BA94-EC206502361D}" name="PB1" dataDxfId="34" dataCellStyle="Tusental"/>
    <tableColumn id="4" xr3:uid="{13412AFD-E17E-4F62-9403-6D757855DF9E}" name="PB2" dataDxfId="33" dataCellStyle="Tusental"/>
    <tableColumn id="5" xr3:uid="{47012967-2273-467C-8387-470C0B17D496}" name="PB3" dataDxfId="32" dataCellStyle="Tusental"/>
    <tableColumn id="6" xr3:uid="{05618409-A8C5-44E1-8783-F300D8012B12}" name="PB4" dataDxfId="31" dataCellStyle="Tusental"/>
    <tableColumn id="7" xr3:uid="{210176FE-C522-4F7F-B9E8-7F863089D36C}" name="S" dataDxfId="30" dataCellStyle="Tusental"/>
    <tableColumn id="8" xr3:uid="{5C3FA9D5-A726-4855-9A3A-3817C569B709}" name="SE" dataDxfId="29" dataCellStyle="Tusental"/>
    <tableColumn id="9" xr3:uid="{F6A1EB48-A342-4B50-98C7-0D7B484F5E15}" name="E" dataDxfId="28" dataCellStyle="Tusental"/>
    <tableColumn id="10" xr3:uid="{BC4843BD-7003-47BA-83DF-B86D238A03F3}" name="A" dataDxfId="27" dataCellStyle="Tusental"/>
    <tableColumn id="11" xr3:uid="{2B6820C1-6DDE-4A7F-9AB6-3E52FF8A9E67}" name="B" dataDxfId="26" dataCellStyle="Tusental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4F3163C-CF2B-4DD5-9563-8CE4E1B94E61}" name="Tabell36" displayName="Tabell36" ref="A22:K49" totalsRowShown="0" headerRowDxfId="25" dataDxfId="24" dataCellStyle="Tusental">
  <autoFilter ref="A22:K49" xr:uid="{04F3163C-CF2B-4DD5-9563-8CE4E1B94E61}"/>
  <tableColumns count="11">
    <tableColumn id="1" xr3:uid="{E142FD56-EAED-4531-9793-3066DE806D94}" name="Sort" dataDxfId="23" dataCellStyle="Tusental"/>
    <tableColumn id="2" xr3:uid="{97478ED5-929B-4BA2-B311-1D32E0096BCF}" name="Summa:" dataDxfId="22" dataCellStyle="Tusental"/>
    <tableColumn id="3" xr3:uid="{BFCC80DF-A8A0-49D8-9DA1-CD87005394A2}" name="PB1" dataDxfId="21" dataCellStyle="Tusental"/>
    <tableColumn id="4" xr3:uid="{A0B42F32-CB27-47F8-BA3D-E96F09C76698}" name="PB2" dataDxfId="20" dataCellStyle="Tusental"/>
    <tableColumn id="5" xr3:uid="{89E6983F-08F2-4DC5-930D-AD120C2110E8}" name="PB3" dataDxfId="19" dataCellStyle="Tusental"/>
    <tableColumn id="6" xr3:uid="{6001E100-D5E1-4AC5-AF67-6CD0F65D3D5B}" name="PB4" dataDxfId="18" dataCellStyle="Tusental"/>
    <tableColumn id="7" xr3:uid="{A4189AE4-DB69-407A-AC26-806DC1845796}" name="S" dataDxfId="17" dataCellStyle="Tusental"/>
    <tableColumn id="8" xr3:uid="{13F9320D-E3EC-416B-A1B1-BF4641D2BA0A}" name="SE" dataDxfId="16" dataCellStyle="Tusental"/>
    <tableColumn id="9" xr3:uid="{559BDFF0-D0FD-4CF8-999D-598A5127D326}" name="E" dataDxfId="15" dataCellStyle="Tusental"/>
    <tableColumn id="10" xr3:uid="{1F175A24-1AAF-445D-9217-FC8A5EB0B557}" name="A" dataDxfId="14" dataCellStyle="Tusental"/>
    <tableColumn id="11" xr3:uid="{4076DDC2-35CC-4FE8-BE43-0719F6B25537}" name="B" dataDxfId="13" dataCellStyle="Tusental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973B497-D292-48DA-ABD0-B2D36682B181}" name="Tabell47" displayName="Tabell47" ref="A52:K70" totalsRowShown="0" headerRowDxfId="12" dataDxfId="11" headerRowCellStyle="Tusental" dataCellStyle="Tusental">
  <autoFilter ref="A52:K70" xr:uid="{9973B497-D292-48DA-ABD0-B2D36682B181}"/>
  <tableColumns count="11">
    <tableColumn id="1" xr3:uid="{0BD7F637-43CB-41E0-B519-004BB8C2AE9B}" name="Sort" dataDxfId="10" dataCellStyle="Tusental"/>
    <tableColumn id="2" xr3:uid="{5A17DE9C-E966-407D-A037-81F3734BA7C6}" name="Summa:" dataDxfId="9" dataCellStyle="Tusental"/>
    <tableColumn id="3" xr3:uid="{65D1FE2F-2F3D-45FA-B599-EE688C34F622}" name="PB1" dataDxfId="8" dataCellStyle="Tusental"/>
    <tableColumn id="4" xr3:uid="{61635D49-3D78-47F4-B8C0-DA84657D5B15}" name="PB2" dataDxfId="7" dataCellStyle="Tusental"/>
    <tableColumn id="5" xr3:uid="{38F93CE9-2E12-4512-8EC3-7CA5DB84FE81}" name="PB3" dataDxfId="6" dataCellStyle="Tusental"/>
    <tableColumn id="6" xr3:uid="{A31898DF-4A74-47B3-B52D-BEF4B9B95B89}" name="PB4" dataDxfId="5" dataCellStyle="Tusental"/>
    <tableColumn id="7" xr3:uid="{53AD2275-07C1-4FFE-A72E-D2EB21ADDE93}" name="S" dataDxfId="4" dataCellStyle="Tusental"/>
    <tableColumn id="8" xr3:uid="{F641BF16-402E-4910-88E7-EDF48E2070ED}" name="SE" dataDxfId="3" dataCellStyle="Tusental"/>
    <tableColumn id="9" xr3:uid="{CCD6C2AB-7BF7-4F72-9171-EFABC7271EF4}" name="E" dataDxfId="2" dataCellStyle="Tusental"/>
    <tableColumn id="10" xr3:uid="{3047A71C-50AB-427A-B839-98C517C7863F}" name="A" dataDxfId="1" dataCellStyle="Tusental"/>
    <tableColumn id="11" xr3:uid="{52E1AD69-7914-447A-AB5B-E43518560193}" name="B" dataDxfId="0" dataCellStyle="Tusenta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93C01B"/>
      </a:accent1>
      <a:accent2>
        <a:srgbClr val="50BDED"/>
      </a:accent2>
      <a:accent3>
        <a:srgbClr val="F7921E"/>
      </a:accent3>
      <a:accent4>
        <a:srgbClr val="ED1C24"/>
      </a:accent4>
      <a:accent5>
        <a:srgbClr val="734105"/>
      </a:accent5>
      <a:accent6>
        <a:srgbClr val="E8B909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19C97-9F15-48E0-9FCA-732751249880}">
  <dimension ref="A1:K71"/>
  <sheetViews>
    <sheetView tabSelected="1" topLeftCell="A3" workbookViewId="0">
      <selection activeCell="A3" sqref="A3:K19"/>
    </sheetView>
  </sheetViews>
  <sheetFormatPr defaultRowHeight="14.25" x14ac:dyDescent="0.2"/>
  <cols>
    <col min="1" max="1" width="13.25" customWidth="1"/>
    <col min="2" max="2" width="10.25" customWidth="1"/>
  </cols>
  <sheetData>
    <row r="1" spans="1:11" ht="18" x14ac:dyDescent="0.25">
      <c r="A1" s="2" t="s">
        <v>65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" x14ac:dyDescent="0.25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">
      <c r="A3" s="1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</row>
    <row r="4" spans="1:11" x14ac:dyDescent="0.2">
      <c r="A4" s="1" t="s">
        <v>12</v>
      </c>
      <c r="B4" s="3">
        <f>SUM(Tabell22[[#This Row],[PB1]:[B]])</f>
        <v>32000</v>
      </c>
      <c r="C4" s="3"/>
      <c r="D4" s="3"/>
      <c r="E4" s="3"/>
      <c r="F4" s="3"/>
      <c r="G4" s="3"/>
      <c r="H4" s="3"/>
      <c r="I4" s="3"/>
      <c r="J4" s="3">
        <v>32000</v>
      </c>
      <c r="K4" s="3"/>
    </row>
    <row r="5" spans="1:11" x14ac:dyDescent="0.2">
      <c r="A5" s="1" t="s">
        <v>13</v>
      </c>
      <c r="B5" s="3">
        <f>SUM(Tabell22[[#This Row],[PB1]:[B]])</f>
        <v>34330</v>
      </c>
      <c r="C5" s="3"/>
      <c r="D5" s="3"/>
      <c r="E5" s="3"/>
      <c r="F5" s="3"/>
      <c r="G5" s="3"/>
      <c r="H5" s="3"/>
      <c r="I5" s="3"/>
      <c r="J5" s="3">
        <v>34330</v>
      </c>
      <c r="K5" s="3"/>
    </row>
    <row r="6" spans="1:11" x14ac:dyDescent="0.2">
      <c r="A6" s="1" t="s">
        <v>14</v>
      </c>
      <c r="B6" s="3">
        <f>SUM(Tabell22[[#This Row],[PB1]:[B]])</f>
        <v>25673</v>
      </c>
      <c r="C6" s="3"/>
      <c r="D6" s="3"/>
      <c r="E6" s="3">
        <v>25673</v>
      </c>
      <c r="F6" s="3"/>
      <c r="G6" s="3"/>
      <c r="H6" s="3"/>
      <c r="I6" s="3"/>
      <c r="J6" s="3"/>
      <c r="K6" s="3"/>
    </row>
    <row r="7" spans="1:11" x14ac:dyDescent="0.2">
      <c r="A7" s="1" t="s">
        <v>66</v>
      </c>
      <c r="B7" s="3">
        <f>SUM(Tabell22[[#This Row],[PB1]:[B]])</f>
        <v>19115</v>
      </c>
      <c r="C7" s="8"/>
      <c r="D7" s="8"/>
      <c r="E7" s="8">
        <v>6110</v>
      </c>
      <c r="F7" s="8"/>
      <c r="G7" s="8"/>
      <c r="H7" s="8"/>
      <c r="I7" s="8"/>
      <c r="J7" s="8">
        <v>13005</v>
      </c>
      <c r="K7" s="8"/>
    </row>
    <row r="8" spans="1:11" x14ac:dyDescent="0.2">
      <c r="A8" s="1" t="s">
        <v>15</v>
      </c>
      <c r="B8" s="3">
        <f>SUM(Tabell22[[#This Row],[PB1]:[B]])</f>
        <v>40400</v>
      </c>
      <c r="C8" s="3"/>
      <c r="D8" s="3"/>
      <c r="E8" s="3"/>
      <c r="F8" s="3"/>
      <c r="G8" s="3"/>
      <c r="H8" s="3"/>
      <c r="I8" s="3"/>
      <c r="J8" s="3">
        <v>40400</v>
      </c>
      <c r="K8" s="3"/>
    </row>
    <row r="9" spans="1:11" x14ac:dyDescent="0.2">
      <c r="A9" s="1" t="s">
        <v>51</v>
      </c>
      <c r="B9" s="3">
        <f>SUM(Tabell22[[#This Row],[PB1]:[B]])</f>
        <v>13500</v>
      </c>
      <c r="C9" s="3"/>
      <c r="D9" s="3"/>
      <c r="E9" s="3"/>
      <c r="F9" s="3"/>
      <c r="G9" s="3"/>
      <c r="H9" s="3"/>
      <c r="I9" s="3"/>
      <c r="J9" s="3">
        <v>13500</v>
      </c>
      <c r="K9" s="3"/>
    </row>
    <row r="10" spans="1:11" x14ac:dyDescent="0.2">
      <c r="A10" s="1" t="s">
        <v>52</v>
      </c>
      <c r="B10" s="3">
        <f>SUM(Tabell22[[#This Row],[PB1]:[B]])</f>
        <v>196550</v>
      </c>
      <c r="C10" s="3"/>
      <c r="D10" s="3"/>
      <c r="E10" s="3"/>
      <c r="F10" s="3"/>
      <c r="G10" s="3"/>
      <c r="H10" s="3"/>
      <c r="I10" s="3">
        <v>18700</v>
      </c>
      <c r="J10" s="3">
        <v>177850</v>
      </c>
      <c r="K10" s="3"/>
    </row>
    <row r="11" spans="1:11" x14ac:dyDescent="0.2">
      <c r="A11" s="1" t="s">
        <v>60</v>
      </c>
      <c r="B11" s="3">
        <f>SUM(Tabell22[[#This Row],[PB1]:[B]])</f>
        <v>40000</v>
      </c>
      <c r="C11" s="3"/>
      <c r="D11" s="3"/>
      <c r="E11" s="3"/>
      <c r="F11" s="3"/>
      <c r="G11" s="3"/>
      <c r="H11" s="3"/>
      <c r="I11" s="3"/>
      <c r="J11" s="3">
        <v>21250</v>
      </c>
      <c r="K11" s="3">
        <v>18750</v>
      </c>
    </row>
    <row r="12" spans="1:11" x14ac:dyDescent="0.2">
      <c r="A12" s="1" t="s">
        <v>16</v>
      </c>
      <c r="B12" s="3">
        <f>SUM(Tabell22[[#This Row],[PB1]:[B]])</f>
        <v>54000</v>
      </c>
      <c r="C12" s="3"/>
      <c r="D12" s="3"/>
      <c r="E12" s="3"/>
      <c r="F12" s="3"/>
      <c r="G12" s="3"/>
      <c r="H12" s="3"/>
      <c r="I12" s="3"/>
      <c r="J12" s="3">
        <v>54000</v>
      </c>
      <c r="K12" s="3"/>
    </row>
    <row r="13" spans="1:11" x14ac:dyDescent="0.2">
      <c r="A13" s="1" t="s">
        <v>17</v>
      </c>
      <c r="B13" s="3">
        <f>SUM(Tabell22[[#This Row],[PB1]:[B]])</f>
        <v>42400</v>
      </c>
      <c r="C13" s="3"/>
      <c r="D13" s="3"/>
      <c r="E13" s="3"/>
      <c r="F13" s="3"/>
      <c r="G13" s="3"/>
      <c r="H13" s="3"/>
      <c r="I13" s="3"/>
      <c r="J13" s="3">
        <v>42400</v>
      </c>
      <c r="K13" s="3"/>
    </row>
    <row r="14" spans="1:11" x14ac:dyDescent="0.2">
      <c r="A14" s="1" t="s">
        <v>67</v>
      </c>
      <c r="B14" s="3">
        <f>SUM(Tabell22[[#This Row],[PB1]:[B]])</f>
        <v>37590</v>
      </c>
      <c r="C14" s="3"/>
      <c r="D14" s="3"/>
      <c r="E14" s="3"/>
      <c r="F14" s="3"/>
      <c r="G14" s="3"/>
      <c r="H14" s="3"/>
      <c r="I14" s="3"/>
      <c r="J14" s="3">
        <v>37590</v>
      </c>
      <c r="K14" s="3"/>
    </row>
    <row r="15" spans="1:11" x14ac:dyDescent="0.2">
      <c r="A15" s="6" t="s">
        <v>18</v>
      </c>
      <c r="B15" s="3">
        <f>SUM(Tabell22[[#This Row],[PB1]:[B]])</f>
        <v>286790</v>
      </c>
      <c r="C15" s="7"/>
      <c r="D15" s="7"/>
      <c r="E15" s="7"/>
      <c r="F15" s="7"/>
      <c r="G15" s="7"/>
      <c r="H15" s="7"/>
      <c r="I15" s="7"/>
      <c r="J15" s="7">
        <v>56175</v>
      </c>
      <c r="K15" s="7">
        <v>230615</v>
      </c>
    </row>
    <row r="16" spans="1:11" x14ac:dyDescent="0.2">
      <c r="A16" s="1" t="s">
        <v>19</v>
      </c>
      <c r="B16" s="3">
        <f>SUM(Tabell22[[#This Row],[PB1]:[B]])</f>
        <v>735695</v>
      </c>
      <c r="C16" s="3"/>
      <c r="D16" s="3"/>
      <c r="E16" s="3"/>
      <c r="F16" s="3">
        <v>29910</v>
      </c>
      <c r="G16" s="3"/>
      <c r="H16" s="3"/>
      <c r="I16" s="3"/>
      <c r="J16" s="3">
        <v>705785</v>
      </c>
      <c r="K16" s="3"/>
    </row>
    <row r="17" spans="1:11" x14ac:dyDescent="0.2">
      <c r="A17" s="1" t="s">
        <v>54</v>
      </c>
      <c r="B17" s="3">
        <f>SUM(Tabell22[[#This Row],[PB1]:[B]])</f>
        <v>4000</v>
      </c>
      <c r="C17" s="3"/>
      <c r="D17" s="3"/>
      <c r="E17" s="3"/>
      <c r="F17" s="3"/>
      <c r="G17" s="3"/>
      <c r="H17" s="3"/>
      <c r="I17" s="3"/>
      <c r="J17" s="3"/>
      <c r="K17" s="3">
        <v>4000</v>
      </c>
    </row>
    <row r="18" spans="1:11" x14ac:dyDescent="0.2">
      <c r="A18" s="1" t="s">
        <v>20</v>
      </c>
      <c r="B18" s="3">
        <f t="shared" ref="B18:K18" si="0">SUBTOTAL(109,B4:B17)</f>
        <v>1562043</v>
      </c>
      <c r="C18" s="3">
        <f t="shared" si="0"/>
        <v>0</v>
      </c>
      <c r="D18" s="3">
        <f t="shared" si="0"/>
        <v>0</v>
      </c>
      <c r="E18" s="3">
        <f t="shared" si="0"/>
        <v>31783</v>
      </c>
      <c r="F18" s="3">
        <f t="shared" si="0"/>
        <v>29910</v>
      </c>
      <c r="G18" s="3">
        <f t="shared" si="0"/>
        <v>0</v>
      </c>
      <c r="H18" s="3">
        <f t="shared" si="0"/>
        <v>0</v>
      </c>
      <c r="I18" s="3">
        <f t="shared" si="0"/>
        <v>18700</v>
      </c>
      <c r="J18" s="3">
        <f t="shared" si="0"/>
        <v>1228285</v>
      </c>
      <c r="K18" s="3">
        <f t="shared" si="0"/>
        <v>253365</v>
      </c>
    </row>
    <row r="19" spans="1:11" x14ac:dyDescent="0.2">
      <c r="A19" s="1" t="s">
        <v>68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ht="18" x14ac:dyDescent="0.25">
      <c r="A20" s="2" t="s">
        <v>65</v>
      </c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ht="18" x14ac:dyDescent="0.25">
      <c r="A21" s="2" t="s">
        <v>21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">
      <c r="A22" s="1" t="s">
        <v>1</v>
      </c>
      <c r="B22" s="1" t="s">
        <v>2</v>
      </c>
      <c r="C22" s="5" t="s">
        <v>3</v>
      </c>
      <c r="D22" s="5" t="s">
        <v>4</v>
      </c>
      <c r="E22" s="5" t="s">
        <v>5</v>
      </c>
      <c r="F22" s="5" t="s">
        <v>6</v>
      </c>
      <c r="G22" s="5" t="s">
        <v>7</v>
      </c>
      <c r="H22" s="5" t="s">
        <v>8</v>
      </c>
      <c r="I22" s="5" t="s">
        <v>9</v>
      </c>
      <c r="J22" s="5" t="s">
        <v>10</v>
      </c>
      <c r="K22" s="5" t="s">
        <v>11</v>
      </c>
    </row>
    <row r="23" spans="1:11" x14ac:dyDescent="0.2">
      <c r="A23" s="3" t="s">
        <v>56</v>
      </c>
      <c r="B23" s="3">
        <f>SUM(Tabell36[[#This Row],[PB1]:[B]])</f>
        <v>16600</v>
      </c>
      <c r="C23" s="4"/>
      <c r="D23" s="4"/>
      <c r="E23" s="4"/>
      <c r="F23" s="4"/>
      <c r="G23" s="4"/>
      <c r="H23" s="4"/>
      <c r="I23" s="4"/>
      <c r="J23" s="4">
        <v>16600</v>
      </c>
      <c r="K23" s="4"/>
    </row>
    <row r="24" spans="1:11" x14ac:dyDescent="0.2">
      <c r="A24" s="3" t="s">
        <v>22</v>
      </c>
      <c r="B24" s="3">
        <f>SUM(Tabell36[[#This Row],[PB1]:[B]])</f>
        <v>15000</v>
      </c>
      <c r="C24" s="3"/>
      <c r="D24" s="3"/>
      <c r="E24" s="3"/>
      <c r="F24" s="3"/>
      <c r="G24" s="3"/>
      <c r="H24" s="3"/>
      <c r="I24" s="3"/>
      <c r="J24" s="3"/>
      <c r="K24" s="3">
        <v>15000</v>
      </c>
    </row>
    <row r="25" spans="1:11" x14ac:dyDescent="0.2">
      <c r="A25" s="3" t="s">
        <v>50</v>
      </c>
      <c r="B25" s="3">
        <f>SUM(Tabell36[[#This Row],[PB1]:[B]])</f>
        <v>325375</v>
      </c>
      <c r="C25" s="7"/>
      <c r="D25" s="7"/>
      <c r="E25" s="7"/>
      <c r="F25" s="7"/>
      <c r="G25" s="7"/>
      <c r="H25" s="7"/>
      <c r="I25" s="7"/>
      <c r="J25" s="7">
        <v>215375</v>
      </c>
      <c r="K25" s="7">
        <v>110000</v>
      </c>
    </row>
    <row r="26" spans="1:11" x14ac:dyDescent="0.2">
      <c r="A26" s="3" t="s">
        <v>46</v>
      </c>
      <c r="B26" s="3">
        <f>SUM(Tabell36[[#This Row],[PB1]:[B]])</f>
        <v>71620</v>
      </c>
      <c r="C26" s="3"/>
      <c r="D26" s="3"/>
      <c r="E26" s="3"/>
      <c r="F26" s="3">
        <v>11020</v>
      </c>
      <c r="G26" s="3"/>
      <c r="H26" s="3">
        <v>50000</v>
      </c>
      <c r="I26" s="3"/>
      <c r="J26" s="3">
        <v>10600</v>
      </c>
      <c r="K26" s="3"/>
    </row>
    <row r="27" spans="1:11" x14ac:dyDescent="0.2">
      <c r="A27" s="3" t="s">
        <v>57</v>
      </c>
      <c r="B27" s="3">
        <f>SUM(Tabell36[[#This Row],[PB1]:[B]])</f>
        <v>265</v>
      </c>
      <c r="C27" s="3"/>
      <c r="D27" s="3"/>
      <c r="E27" s="3"/>
      <c r="F27" s="3"/>
      <c r="G27" s="3"/>
      <c r="H27" s="3"/>
      <c r="I27" s="3"/>
      <c r="J27" s="3">
        <v>265</v>
      </c>
      <c r="K27" s="3"/>
    </row>
    <row r="28" spans="1:11" x14ac:dyDescent="0.2">
      <c r="A28" s="3" t="s">
        <v>23</v>
      </c>
      <c r="B28" s="3">
        <f>SUM(Tabell36[[#This Row],[PB1]:[B]])</f>
        <v>28276</v>
      </c>
      <c r="C28" s="3"/>
      <c r="D28" s="3"/>
      <c r="E28" s="3"/>
      <c r="F28" s="3"/>
      <c r="G28" s="3"/>
      <c r="H28" s="3"/>
      <c r="I28" s="3"/>
      <c r="J28" s="3">
        <v>28276</v>
      </c>
      <c r="K28" s="3"/>
    </row>
    <row r="29" spans="1:11" x14ac:dyDescent="0.2">
      <c r="A29" s="3" t="s">
        <v>24</v>
      </c>
      <c r="B29" s="3">
        <f>SUM(Tabell36[[#This Row],[PB1]:[B]])</f>
        <v>303643</v>
      </c>
      <c r="C29" s="3"/>
      <c r="D29" s="3"/>
      <c r="E29" s="3">
        <v>50270</v>
      </c>
      <c r="F29" s="3"/>
      <c r="G29" s="3">
        <v>6600</v>
      </c>
      <c r="H29" s="3"/>
      <c r="I29" s="3"/>
      <c r="J29" s="3">
        <v>246773</v>
      </c>
      <c r="K29" s="3"/>
    </row>
    <row r="30" spans="1:11" x14ac:dyDescent="0.2">
      <c r="A30" s="3" t="s">
        <v>69</v>
      </c>
      <c r="B30" s="3">
        <f>SUM(Tabell36[[#This Row],[PB1]:[B]])</f>
        <v>200</v>
      </c>
      <c r="C30" s="3"/>
      <c r="D30" s="3"/>
      <c r="E30" s="3"/>
      <c r="F30" s="3"/>
      <c r="G30" s="3"/>
      <c r="H30" s="3"/>
      <c r="I30" s="3"/>
      <c r="J30" s="3">
        <v>200</v>
      </c>
      <c r="K30" s="3"/>
    </row>
    <row r="31" spans="1:11" x14ac:dyDescent="0.2">
      <c r="A31" s="3" t="s">
        <v>25</v>
      </c>
      <c r="B31" s="3">
        <f>SUM(Tabell36[[#This Row],[PB1]:[B]])</f>
        <v>594850</v>
      </c>
      <c r="C31" s="3"/>
      <c r="D31" s="3"/>
      <c r="E31" s="3"/>
      <c r="F31" s="3">
        <v>13480</v>
      </c>
      <c r="G31" s="3">
        <v>42500</v>
      </c>
      <c r="H31" s="3"/>
      <c r="I31" s="3"/>
      <c r="J31" s="3">
        <v>538870</v>
      </c>
      <c r="K31" s="3"/>
    </row>
    <row r="32" spans="1:11" x14ac:dyDescent="0.2">
      <c r="A32" s="3" t="s">
        <v>26</v>
      </c>
      <c r="B32" s="3">
        <f>SUM(Tabell36[[#This Row],[PB1]:[B]])</f>
        <v>209700</v>
      </c>
      <c r="C32" s="3"/>
      <c r="D32" s="3"/>
      <c r="E32" s="3"/>
      <c r="F32" s="3"/>
      <c r="G32" s="3"/>
      <c r="H32" s="3"/>
      <c r="I32" s="3"/>
      <c r="J32" s="3">
        <v>209700</v>
      </c>
      <c r="K32" s="3"/>
    </row>
    <row r="33" spans="1:11" x14ac:dyDescent="0.2">
      <c r="A33" s="3" t="s">
        <v>27</v>
      </c>
      <c r="B33" s="3">
        <f>SUM(Tabell36[[#This Row],[PB1]:[B]])</f>
        <v>1232565</v>
      </c>
      <c r="C33" s="3"/>
      <c r="D33" s="3"/>
      <c r="E33" s="3">
        <v>2800</v>
      </c>
      <c r="F33" s="3"/>
      <c r="G33" s="3">
        <v>46200</v>
      </c>
      <c r="H33" s="3"/>
      <c r="I33" s="3"/>
      <c r="J33" s="3">
        <v>1183565</v>
      </c>
      <c r="K33" s="3"/>
    </row>
    <row r="34" spans="1:11" x14ac:dyDescent="0.2">
      <c r="A34" s="3" t="s">
        <v>28</v>
      </c>
      <c r="B34" s="3">
        <f>SUM(Tabell36[[#This Row],[PB1]:[B]])</f>
        <v>644000</v>
      </c>
      <c r="C34" s="3"/>
      <c r="D34" s="3"/>
      <c r="E34" s="3"/>
      <c r="F34" s="3"/>
      <c r="G34" s="3"/>
      <c r="H34" s="3"/>
      <c r="I34" s="3"/>
      <c r="J34" s="3">
        <v>644000</v>
      </c>
      <c r="K34" s="3"/>
    </row>
    <row r="35" spans="1:11" x14ac:dyDescent="0.2">
      <c r="A35" s="3" t="s">
        <v>29</v>
      </c>
      <c r="B35" s="3">
        <f>SUM(Tabell36[[#This Row],[PB1]:[B]])</f>
        <v>189346</v>
      </c>
      <c r="C35" s="3"/>
      <c r="D35" s="3"/>
      <c r="E35" s="3"/>
      <c r="F35" s="3"/>
      <c r="G35" s="3"/>
      <c r="H35" s="3"/>
      <c r="I35" s="3"/>
      <c r="J35" s="3"/>
      <c r="K35" s="3">
        <v>189346</v>
      </c>
    </row>
    <row r="36" spans="1:11" x14ac:dyDescent="0.2">
      <c r="A36" s="3" t="s">
        <v>59</v>
      </c>
      <c r="B36" s="3">
        <f>SUM(Tabell36[[#This Row],[PB1]:[B]])</f>
        <v>23250</v>
      </c>
      <c r="C36" s="3"/>
      <c r="D36" s="3"/>
      <c r="E36" s="3"/>
      <c r="F36" s="3"/>
      <c r="G36" s="3"/>
      <c r="H36" s="3"/>
      <c r="I36" s="3"/>
      <c r="J36" s="3"/>
      <c r="K36" s="3">
        <v>23250</v>
      </c>
    </row>
    <row r="37" spans="1:11" x14ac:dyDescent="0.2">
      <c r="A37" s="3" t="s">
        <v>30</v>
      </c>
      <c r="B37" s="3">
        <f>SUM(Tabell36[[#This Row],[PB1]:[B]])</f>
        <v>1699400</v>
      </c>
      <c r="C37" s="3"/>
      <c r="D37" s="3"/>
      <c r="E37" s="3">
        <v>4400</v>
      </c>
      <c r="F37" s="3"/>
      <c r="G37" s="3">
        <v>25400</v>
      </c>
      <c r="H37" s="3">
        <v>39200</v>
      </c>
      <c r="I37" s="3">
        <v>90000</v>
      </c>
      <c r="J37" s="3">
        <v>1540400</v>
      </c>
      <c r="K37" s="3"/>
    </row>
    <row r="38" spans="1:11" x14ac:dyDescent="0.2">
      <c r="A38" s="3" t="s">
        <v>31</v>
      </c>
      <c r="B38" s="3">
        <f>SUM(Tabell36[[#This Row],[PB1]:[B]])</f>
        <v>83458</v>
      </c>
      <c r="C38" s="3"/>
      <c r="D38" s="3"/>
      <c r="E38" s="3"/>
      <c r="F38" s="3"/>
      <c r="G38" s="3"/>
      <c r="H38" s="3"/>
      <c r="I38" s="3"/>
      <c r="J38" s="3">
        <v>66815</v>
      </c>
      <c r="K38" s="3">
        <v>16643</v>
      </c>
    </row>
    <row r="39" spans="1:11" x14ac:dyDescent="0.2">
      <c r="A39" s="3" t="s">
        <v>70</v>
      </c>
      <c r="B39" s="3">
        <f>SUM(Tabell36[[#This Row],[PB1]:[B]])</f>
        <v>33980</v>
      </c>
      <c r="C39" s="8"/>
      <c r="D39" s="8"/>
      <c r="E39" s="8"/>
      <c r="F39" s="8"/>
      <c r="G39" s="8"/>
      <c r="H39" s="8"/>
      <c r="I39" s="8"/>
      <c r="J39" s="8">
        <v>33980</v>
      </c>
      <c r="K39" s="8"/>
    </row>
    <row r="40" spans="1:11" x14ac:dyDescent="0.2">
      <c r="A40" s="3" t="s">
        <v>32</v>
      </c>
      <c r="B40" s="3">
        <f>SUM(Tabell36[[#This Row],[PB1]:[B]])</f>
        <v>144020</v>
      </c>
      <c r="C40" s="3"/>
      <c r="D40" s="3"/>
      <c r="E40" s="3"/>
      <c r="F40" s="3"/>
      <c r="G40" s="3"/>
      <c r="H40" s="3"/>
      <c r="I40" s="3"/>
      <c r="J40" s="3">
        <v>144020</v>
      </c>
      <c r="K40" s="3"/>
    </row>
    <row r="41" spans="1:11" x14ac:dyDescent="0.2">
      <c r="A41" s="3" t="s">
        <v>61</v>
      </c>
      <c r="B41" s="3">
        <f>SUM(Tabell36[[#This Row],[PB1]:[B]])</f>
        <v>259350</v>
      </c>
      <c r="C41" s="3"/>
      <c r="D41" s="3"/>
      <c r="E41" s="3"/>
      <c r="F41" s="3"/>
      <c r="G41" s="3"/>
      <c r="H41" s="3"/>
      <c r="I41" s="3"/>
      <c r="J41" s="3">
        <v>259350</v>
      </c>
      <c r="K41" s="3"/>
    </row>
    <row r="42" spans="1:11" x14ac:dyDescent="0.2">
      <c r="A42" s="3" t="s">
        <v>33</v>
      </c>
      <c r="B42" s="3">
        <f>SUM(Tabell36[[#This Row],[PB1]:[B]])</f>
        <v>50600</v>
      </c>
      <c r="C42" s="3"/>
      <c r="D42" s="3"/>
      <c r="E42" s="3"/>
      <c r="F42" s="3"/>
      <c r="G42" s="3"/>
      <c r="H42" s="3"/>
      <c r="I42" s="3"/>
      <c r="J42" s="3">
        <v>50600</v>
      </c>
      <c r="K42" s="3"/>
    </row>
    <row r="43" spans="1:11" x14ac:dyDescent="0.2">
      <c r="A43" s="3" t="s">
        <v>62</v>
      </c>
      <c r="B43" s="3">
        <f>SUM(Tabell36[[#This Row],[PB1]:[B]])</f>
        <v>97875</v>
      </c>
      <c r="C43" s="3"/>
      <c r="D43" s="3"/>
      <c r="E43" s="3"/>
      <c r="F43" s="3"/>
      <c r="G43" s="3"/>
      <c r="H43" s="3"/>
      <c r="I43" s="3"/>
      <c r="J43" s="3">
        <v>97875</v>
      </c>
      <c r="K43" s="3"/>
    </row>
    <row r="44" spans="1:11" x14ac:dyDescent="0.2">
      <c r="A44" s="3" t="s">
        <v>71</v>
      </c>
      <c r="B44" s="3">
        <f>SUM(Tabell36[[#This Row],[PB1]:[B]])</f>
        <v>29500</v>
      </c>
      <c r="C44" s="3"/>
      <c r="D44" s="3"/>
      <c r="E44" s="3"/>
      <c r="F44" s="3"/>
      <c r="G44" s="3"/>
      <c r="H44" s="3"/>
      <c r="I44" s="3"/>
      <c r="J44" s="3">
        <v>29500</v>
      </c>
      <c r="K44" s="3"/>
    </row>
    <row r="45" spans="1:11" x14ac:dyDescent="0.2">
      <c r="A45" s="3" t="s">
        <v>34</v>
      </c>
      <c r="B45" s="3">
        <f>SUM(Tabell36[[#This Row],[PB1]:[B]])</f>
        <v>736525</v>
      </c>
      <c r="C45" s="3"/>
      <c r="D45" s="3"/>
      <c r="E45" s="3"/>
      <c r="F45" s="3"/>
      <c r="G45" s="3"/>
      <c r="H45" s="3"/>
      <c r="I45" s="3"/>
      <c r="J45" s="3">
        <v>736525</v>
      </c>
      <c r="K45" s="3"/>
    </row>
    <row r="46" spans="1:11" x14ac:dyDescent="0.2">
      <c r="A46" s="3" t="s">
        <v>35</v>
      </c>
      <c r="B46" s="3">
        <f>SUM(Tabell36[[#This Row],[PB1]:[B]])</f>
        <v>247800</v>
      </c>
      <c r="C46" s="3"/>
      <c r="D46" s="3"/>
      <c r="E46" s="3"/>
      <c r="F46" s="3"/>
      <c r="G46" s="3"/>
      <c r="H46" s="3"/>
      <c r="I46" s="3"/>
      <c r="J46" s="3"/>
      <c r="K46" s="3">
        <v>247800</v>
      </c>
    </row>
    <row r="47" spans="1:11" x14ac:dyDescent="0.2">
      <c r="A47" s="3" t="s">
        <v>36</v>
      </c>
      <c r="B47" s="3">
        <f>SUM(Tabell36[[#This Row],[PB1]:[B]])</f>
        <v>422270</v>
      </c>
      <c r="C47" s="3"/>
      <c r="D47" s="3"/>
      <c r="E47" s="3">
        <v>18700</v>
      </c>
      <c r="F47" s="3"/>
      <c r="G47" s="3"/>
      <c r="H47" s="3"/>
      <c r="I47" s="3"/>
      <c r="J47" s="3">
        <v>403570</v>
      </c>
      <c r="K47" s="3"/>
    </row>
    <row r="48" spans="1:11" x14ac:dyDescent="0.2">
      <c r="A48" s="3" t="s">
        <v>2</v>
      </c>
      <c r="B48" s="3">
        <f t="shared" ref="B48:K48" si="1">SUBTOTAL(109,B23:B47)</f>
        <v>7459468</v>
      </c>
      <c r="C48" s="3">
        <f t="shared" si="1"/>
        <v>0</v>
      </c>
      <c r="D48" s="3">
        <f t="shared" si="1"/>
        <v>0</v>
      </c>
      <c r="E48" s="3">
        <f t="shared" si="1"/>
        <v>76170</v>
      </c>
      <c r="F48" s="3">
        <f t="shared" si="1"/>
        <v>24500</v>
      </c>
      <c r="G48" s="3">
        <f t="shared" si="1"/>
        <v>120700</v>
      </c>
      <c r="H48" s="3">
        <f t="shared" si="1"/>
        <v>89200</v>
      </c>
      <c r="I48" s="3">
        <f t="shared" si="1"/>
        <v>90000</v>
      </c>
      <c r="J48" s="3">
        <f t="shared" si="1"/>
        <v>6456859</v>
      </c>
      <c r="K48" s="3">
        <f t="shared" si="1"/>
        <v>602039</v>
      </c>
    </row>
    <row r="49" spans="1:11" x14ac:dyDescent="0.2">
      <c r="A49" s="3" t="s">
        <v>68</v>
      </c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ht="18" x14ac:dyDescent="0.25">
      <c r="A50" s="2" t="s">
        <v>65</v>
      </c>
      <c r="B50" s="3"/>
      <c r="C50" s="3"/>
      <c r="D50" s="3"/>
      <c r="E50" s="3"/>
      <c r="F50" s="3"/>
      <c r="G50" s="3"/>
      <c r="H50" s="3"/>
      <c r="I50" s="3"/>
      <c r="J50" s="3"/>
      <c r="K50" s="1"/>
    </row>
    <row r="51" spans="1:11" ht="18" x14ac:dyDescent="0.25">
      <c r="A51" s="2" t="s">
        <v>37</v>
      </c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">
      <c r="A52" s="3" t="s">
        <v>1</v>
      </c>
      <c r="B52" s="3" t="s">
        <v>2</v>
      </c>
      <c r="C52" s="4" t="s">
        <v>3</v>
      </c>
      <c r="D52" s="4" t="s">
        <v>4</v>
      </c>
      <c r="E52" s="4" t="s">
        <v>5</v>
      </c>
      <c r="F52" s="4" t="s">
        <v>6</v>
      </c>
      <c r="G52" s="4" t="s">
        <v>7</v>
      </c>
      <c r="H52" s="4" t="s">
        <v>8</v>
      </c>
      <c r="I52" s="4" t="s">
        <v>9</v>
      </c>
      <c r="J52" s="4" t="s">
        <v>10</v>
      </c>
      <c r="K52" s="4" t="s">
        <v>11</v>
      </c>
    </row>
    <row r="53" spans="1:11" x14ac:dyDescent="0.2">
      <c r="A53" s="3" t="s">
        <v>38</v>
      </c>
      <c r="B53" s="3">
        <f>SUM(Tabell47[[#This Row],[PB1]:[B]])</f>
        <v>1700979</v>
      </c>
      <c r="C53" s="3"/>
      <c r="D53" s="3"/>
      <c r="E53" s="3">
        <v>61727</v>
      </c>
      <c r="F53" s="3">
        <v>164000</v>
      </c>
      <c r="G53" s="3"/>
      <c r="H53" s="3"/>
      <c r="I53" s="3">
        <v>75811</v>
      </c>
      <c r="J53" s="3">
        <v>563360</v>
      </c>
      <c r="K53" s="3">
        <v>836081</v>
      </c>
    </row>
    <row r="54" spans="1:11" x14ac:dyDescent="0.2">
      <c r="A54" s="3" t="s">
        <v>39</v>
      </c>
      <c r="B54" s="3">
        <f>SUM(Tabell47[[#This Row],[PB1]:[B]])</f>
        <v>1373600</v>
      </c>
      <c r="C54" s="3"/>
      <c r="D54" s="3"/>
      <c r="E54" s="3"/>
      <c r="F54" s="3"/>
      <c r="G54" s="3"/>
      <c r="H54" s="3"/>
      <c r="I54" s="3"/>
      <c r="J54" s="3">
        <v>1373600</v>
      </c>
      <c r="K54" s="3"/>
    </row>
    <row r="55" spans="1:11" x14ac:dyDescent="0.2">
      <c r="A55" s="3" t="s">
        <v>40</v>
      </c>
      <c r="B55" s="3">
        <f>SUM(Tabell47[[#This Row],[PB1]:[B]])</f>
        <v>434068</v>
      </c>
      <c r="C55" s="3"/>
      <c r="D55" s="3"/>
      <c r="E55" s="3"/>
      <c r="F55" s="3"/>
      <c r="G55" s="3"/>
      <c r="H55" s="3"/>
      <c r="I55" s="3">
        <v>137266</v>
      </c>
      <c r="J55" s="3">
        <v>296802</v>
      </c>
      <c r="K55" s="3"/>
    </row>
    <row r="56" spans="1:11" x14ac:dyDescent="0.2">
      <c r="A56" s="3" t="s">
        <v>58</v>
      </c>
      <c r="B56" s="3">
        <f>SUM(Tabell47[[#This Row],[PB1]:[B]])</f>
        <v>17525</v>
      </c>
      <c r="C56" s="3"/>
      <c r="D56" s="3"/>
      <c r="E56" s="3"/>
      <c r="F56" s="3"/>
      <c r="G56" s="3"/>
      <c r="H56" s="3"/>
      <c r="I56" s="3"/>
      <c r="J56" s="3">
        <v>17525</v>
      </c>
      <c r="K56" s="3"/>
    </row>
    <row r="57" spans="1:11" x14ac:dyDescent="0.2">
      <c r="A57" s="3" t="s">
        <v>53</v>
      </c>
      <c r="B57" s="3">
        <f>SUM(Tabell47[[#This Row],[PB1]:[B]])</f>
        <v>1569196</v>
      </c>
      <c r="C57" s="3"/>
      <c r="D57" s="3"/>
      <c r="E57" s="3"/>
      <c r="F57" s="3"/>
      <c r="G57" s="3">
        <v>32329</v>
      </c>
      <c r="H57" s="3">
        <v>433383</v>
      </c>
      <c r="I57" s="3"/>
      <c r="J57" s="3">
        <v>1103484</v>
      </c>
      <c r="K57" s="3"/>
    </row>
    <row r="58" spans="1:11" x14ac:dyDescent="0.2">
      <c r="A58" s="3" t="s">
        <v>47</v>
      </c>
      <c r="B58" s="3">
        <f>SUM(Tabell47[[#This Row],[PB1]:[B]])</f>
        <v>460863</v>
      </c>
      <c r="C58" s="3"/>
      <c r="D58" s="3"/>
      <c r="E58" s="3"/>
      <c r="F58" s="3"/>
      <c r="G58" s="3"/>
      <c r="H58" s="3">
        <v>387470</v>
      </c>
      <c r="I58" s="3"/>
      <c r="J58" s="3"/>
      <c r="K58" s="3">
        <v>73393</v>
      </c>
    </row>
    <row r="59" spans="1:11" x14ac:dyDescent="0.2">
      <c r="A59" s="3" t="s">
        <v>41</v>
      </c>
      <c r="B59" s="3">
        <f>SUM(Tabell47[[#This Row],[PB1]:[B]])</f>
        <v>4273578</v>
      </c>
      <c r="C59" s="3"/>
      <c r="D59" s="3"/>
      <c r="E59" s="3">
        <v>30000</v>
      </c>
      <c r="F59" s="3">
        <v>212750</v>
      </c>
      <c r="G59" s="3">
        <v>46440</v>
      </c>
      <c r="H59" s="3"/>
      <c r="I59" s="3"/>
      <c r="J59" s="3">
        <v>3634169</v>
      </c>
      <c r="K59" s="3">
        <v>350219</v>
      </c>
    </row>
    <row r="60" spans="1:11" x14ac:dyDescent="0.2">
      <c r="A60" s="3" t="s">
        <v>48</v>
      </c>
      <c r="B60" s="3">
        <f>SUM(Tabell47[[#This Row],[PB1]:[B]])</f>
        <v>646079</v>
      </c>
      <c r="C60" s="3"/>
      <c r="D60" s="3"/>
      <c r="E60" s="3"/>
      <c r="F60" s="3"/>
      <c r="G60" s="3">
        <v>56352</v>
      </c>
      <c r="H60" s="3"/>
      <c r="I60" s="3">
        <v>43507</v>
      </c>
      <c r="J60" s="3">
        <v>546220</v>
      </c>
      <c r="K60" s="3"/>
    </row>
    <row r="61" spans="1:11" x14ac:dyDescent="0.2">
      <c r="A61" s="3" t="s">
        <v>42</v>
      </c>
      <c r="B61" s="3">
        <f>SUM(Tabell47[[#This Row],[PB1]:[B]])</f>
        <v>163605</v>
      </c>
      <c r="C61" s="3"/>
      <c r="D61" s="3"/>
      <c r="E61" s="3"/>
      <c r="F61" s="3"/>
      <c r="G61" s="3"/>
      <c r="H61" s="3"/>
      <c r="I61" s="3"/>
      <c r="J61" s="3">
        <v>163605</v>
      </c>
      <c r="K61" s="3"/>
    </row>
    <row r="62" spans="1:11" x14ac:dyDescent="0.2">
      <c r="A62" s="7" t="s">
        <v>43</v>
      </c>
      <c r="B62" s="3">
        <f>SUM(Tabell47[[#This Row],[PB1]:[B]])</f>
        <v>1541771</v>
      </c>
      <c r="C62" s="7"/>
      <c r="D62" s="7"/>
      <c r="E62" s="7">
        <v>22000</v>
      </c>
      <c r="F62" s="7"/>
      <c r="G62" s="7">
        <v>370962</v>
      </c>
      <c r="H62" s="7">
        <v>44802</v>
      </c>
      <c r="I62" s="7">
        <v>132368</v>
      </c>
      <c r="J62" s="7">
        <v>971639</v>
      </c>
      <c r="K62" s="7"/>
    </row>
    <row r="63" spans="1:11" x14ac:dyDescent="0.2">
      <c r="A63" s="3" t="s">
        <v>44</v>
      </c>
      <c r="B63" s="3">
        <f>SUM(Tabell47[[#This Row],[PB1]:[B]])</f>
        <v>139697</v>
      </c>
      <c r="C63" s="3"/>
      <c r="D63" s="3"/>
      <c r="E63" s="3"/>
      <c r="F63" s="3"/>
      <c r="G63" s="3"/>
      <c r="H63" s="3"/>
      <c r="I63" s="3">
        <v>139697</v>
      </c>
      <c r="J63" s="3"/>
      <c r="K63" s="3"/>
    </row>
    <row r="64" spans="1:11" x14ac:dyDescent="0.2">
      <c r="A64" s="3" t="s">
        <v>63</v>
      </c>
      <c r="B64" s="3">
        <f>SUM(Tabell47[[#This Row],[PB1]:[B]])</f>
        <v>52882</v>
      </c>
      <c r="C64" s="3"/>
      <c r="D64" s="3"/>
      <c r="E64" s="3"/>
      <c r="F64" s="3"/>
      <c r="G64" s="3">
        <v>35831</v>
      </c>
      <c r="H64" s="3"/>
      <c r="I64" s="3"/>
      <c r="J64" s="3"/>
      <c r="K64" s="3">
        <v>17051</v>
      </c>
    </row>
    <row r="65" spans="1:11" x14ac:dyDescent="0.2">
      <c r="A65" s="3" t="s">
        <v>55</v>
      </c>
      <c r="B65" s="3">
        <f>SUM(Tabell47[[#This Row],[PB1]:[B]])</f>
        <v>241457</v>
      </c>
      <c r="C65" s="3"/>
      <c r="D65" s="3"/>
      <c r="E65" s="3"/>
      <c r="F65" s="3"/>
      <c r="G65" s="3"/>
      <c r="H65" s="3">
        <v>22580</v>
      </c>
      <c r="I65" s="3"/>
      <c r="J65" s="3">
        <v>218877</v>
      </c>
      <c r="K65" s="3"/>
    </row>
    <row r="66" spans="1:11" x14ac:dyDescent="0.2">
      <c r="A66" s="3" t="s">
        <v>64</v>
      </c>
      <c r="B66" s="3">
        <f>SUM(Tabell47[[#This Row],[PB1]:[B]])</f>
        <v>225510</v>
      </c>
      <c r="C66" s="3"/>
      <c r="D66" s="3"/>
      <c r="E66" s="3"/>
      <c r="F66" s="3"/>
      <c r="G66" s="3"/>
      <c r="H66" s="3"/>
      <c r="I66" s="3"/>
      <c r="J66" s="3">
        <v>96000</v>
      </c>
      <c r="K66" s="3">
        <v>129510</v>
      </c>
    </row>
    <row r="67" spans="1:11" x14ac:dyDescent="0.2">
      <c r="A67" s="3" t="s">
        <v>49</v>
      </c>
      <c r="B67" s="3">
        <f>SUM(Tabell47[[#This Row],[PB1]:[B]])</f>
        <v>415667</v>
      </c>
      <c r="C67" s="3"/>
      <c r="D67" s="3"/>
      <c r="E67" s="3"/>
      <c r="F67" s="3"/>
      <c r="G67" s="3">
        <v>33526</v>
      </c>
      <c r="H67" s="3"/>
      <c r="I67" s="3">
        <v>254210</v>
      </c>
      <c r="J67" s="3">
        <v>127931</v>
      </c>
      <c r="K67" s="3"/>
    </row>
    <row r="68" spans="1:11" x14ac:dyDescent="0.2">
      <c r="A68" s="3" t="s">
        <v>2</v>
      </c>
      <c r="B68" s="3">
        <f>SUBTOTAL(109,B53:B67)</f>
        <v>13256477</v>
      </c>
      <c r="C68" s="3">
        <f>SUBTOTAL(109,C53:C67)</f>
        <v>0</v>
      </c>
      <c r="D68" s="3">
        <f>SUBTOTAL(109,D53:D67)</f>
        <v>0</v>
      </c>
      <c r="E68" s="3"/>
      <c r="F68" s="3"/>
      <c r="G68" s="3"/>
      <c r="H68" s="3"/>
      <c r="I68" s="3"/>
      <c r="J68" s="3"/>
      <c r="K68" s="3"/>
    </row>
    <row r="69" spans="1:11" x14ac:dyDescent="0.2">
      <c r="A69" s="3" t="s">
        <v>45</v>
      </c>
      <c r="B69" s="3">
        <f t="shared" ref="B69:K69" si="2">B18+B48+B68</f>
        <v>22277988</v>
      </c>
      <c r="C69" s="3">
        <f t="shared" si="2"/>
        <v>0</v>
      </c>
      <c r="D69" s="3">
        <f t="shared" si="2"/>
        <v>0</v>
      </c>
      <c r="E69" s="3">
        <f t="shared" si="2"/>
        <v>107953</v>
      </c>
      <c r="F69" s="3">
        <f t="shared" si="2"/>
        <v>54410</v>
      </c>
      <c r="G69" s="3">
        <f t="shared" si="2"/>
        <v>120700</v>
      </c>
      <c r="H69" s="3">
        <f t="shared" si="2"/>
        <v>89200</v>
      </c>
      <c r="I69" s="3">
        <f t="shared" si="2"/>
        <v>108700</v>
      </c>
      <c r="J69" s="3">
        <f t="shared" si="2"/>
        <v>7685144</v>
      </c>
      <c r="K69" s="3">
        <f t="shared" si="2"/>
        <v>855404</v>
      </c>
    </row>
    <row r="70" spans="1:11" x14ac:dyDescent="0.2">
      <c r="A70" s="3" t="s">
        <v>68</v>
      </c>
      <c r="B70" s="7"/>
      <c r="C70" s="7"/>
      <c r="D70" s="7"/>
      <c r="E70" s="7"/>
      <c r="F70" s="7"/>
      <c r="G70" s="7"/>
      <c r="H70" s="7"/>
      <c r="I70" s="7"/>
      <c r="J70" s="7"/>
      <c r="K70" s="7"/>
    </row>
    <row r="71" spans="1:1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Skörd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 Stenberg</dc:creator>
  <cp:lastModifiedBy>Lisa Andersson</cp:lastModifiedBy>
  <cp:lastPrinted>2021-11-03T10:59:32Z</cp:lastPrinted>
  <dcterms:created xsi:type="dcterms:W3CDTF">2021-04-07T08:36:25Z</dcterms:created>
  <dcterms:modified xsi:type="dcterms:W3CDTF">2025-11-28T15:22:32Z</dcterms:modified>
</cp:coreProperties>
</file>